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VYÚČTOVAT\rozp 20-15m střecha včelaři (Kubinova) 3 000\rozpočet\"/>
    </mc:Choice>
  </mc:AlternateContent>
  <xr:revisionPtr revIDLastSave="0" documentId="8_{3A0D7552-4479-469F-9541-79E464EB2FF3}" xr6:coauthVersionLast="45" xr6:coauthVersionMax="45" xr10:uidLastSave="{00000000-0000-0000-0000-000000000000}"/>
  <bookViews>
    <workbookView xWindow="-120" yWindow="-120" windowWidth="29040" windowHeight="159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Pol'!$A$1:$X$162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61" i="12"/>
  <c r="BA115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K10" i="12"/>
  <c r="V10" i="12"/>
  <c r="G11" i="12"/>
  <c r="I11" i="12"/>
  <c r="I10" i="12" s="1"/>
  <c r="K11" i="12"/>
  <c r="M11" i="12"/>
  <c r="O11" i="12"/>
  <c r="Q11" i="12"/>
  <c r="Q10" i="12" s="1"/>
  <c r="V11" i="12"/>
  <c r="G12" i="12"/>
  <c r="M12" i="12" s="1"/>
  <c r="I12" i="12"/>
  <c r="K12" i="12"/>
  <c r="O12" i="12"/>
  <c r="O10" i="12" s="1"/>
  <c r="Q12" i="12"/>
  <c r="V12" i="12"/>
  <c r="G14" i="12"/>
  <c r="G13" i="12" s="1"/>
  <c r="I14" i="12"/>
  <c r="K14" i="12"/>
  <c r="K13" i="12" s="1"/>
  <c r="O14" i="12"/>
  <c r="O13" i="12" s="1"/>
  <c r="Q14" i="12"/>
  <c r="V14" i="12"/>
  <c r="V13" i="12" s="1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0" i="12"/>
  <c r="I20" i="12"/>
  <c r="I13" i="12" s="1"/>
  <c r="K20" i="12"/>
  <c r="M20" i="12"/>
  <c r="O20" i="12"/>
  <c r="Q20" i="12"/>
  <c r="Q13" i="12" s="1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O24" i="12"/>
  <c r="Q24" i="12"/>
  <c r="G25" i="12"/>
  <c r="M25" i="12" s="1"/>
  <c r="M24" i="12" s="1"/>
  <c r="I25" i="12"/>
  <c r="K25" i="12"/>
  <c r="K24" i="12" s="1"/>
  <c r="O25" i="12"/>
  <c r="Q25" i="12"/>
  <c r="V25" i="12"/>
  <c r="V24" i="12" s="1"/>
  <c r="I27" i="12"/>
  <c r="K27" i="12"/>
  <c r="Q27" i="12"/>
  <c r="V27" i="12"/>
  <c r="G28" i="12"/>
  <c r="M28" i="12" s="1"/>
  <c r="M27" i="12" s="1"/>
  <c r="I28" i="12"/>
  <c r="K28" i="12"/>
  <c r="O28" i="12"/>
  <c r="O27" i="12" s="1"/>
  <c r="Q28" i="12"/>
  <c r="V28" i="12"/>
  <c r="G29" i="12"/>
  <c r="O29" i="12"/>
  <c r="G30" i="12"/>
  <c r="M30" i="12" s="1"/>
  <c r="M29" i="12" s="1"/>
  <c r="I30" i="12"/>
  <c r="I29" i="12" s="1"/>
  <c r="K30" i="12"/>
  <c r="K29" i="12" s="1"/>
  <c r="O30" i="12"/>
  <c r="Q30" i="12"/>
  <c r="Q29" i="12" s="1"/>
  <c r="V30" i="12"/>
  <c r="V29" i="12" s="1"/>
  <c r="G32" i="12"/>
  <c r="G31" i="12" s="1"/>
  <c r="I32" i="12"/>
  <c r="K32" i="12"/>
  <c r="M32" i="12"/>
  <c r="O32" i="12"/>
  <c r="O31" i="12" s="1"/>
  <c r="Q32" i="12"/>
  <c r="V32" i="12"/>
  <c r="G33" i="12"/>
  <c r="M33" i="12" s="1"/>
  <c r="I33" i="12"/>
  <c r="I31" i="12" s="1"/>
  <c r="K33" i="12"/>
  <c r="O33" i="12"/>
  <c r="Q33" i="12"/>
  <c r="Q31" i="12" s="1"/>
  <c r="V33" i="12"/>
  <c r="G35" i="12"/>
  <c r="M35" i="12" s="1"/>
  <c r="I35" i="12"/>
  <c r="K35" i="12"/>
  <c r="K31" i="12" s="1"/>
  <c r="O35" i="12"/>
  <c r="Q35" i="12"/>
  <c r="V35" i="12"/>
  <c r="V31" i="12" s="1"/>
  <c r="G40" i="12"/>
  <c r="I40" i="12"/>
  <c r="K40" i="12"/>
  <c r="M40" i="12"/>
  <c r="O40" i="12"/>
  <c r="Q40" i="12"/>
  <c r="V40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9" i="12"/>
  <c r="M59" i="12" s="1"/>
  <c r="I59" i="12"/>
  <c r="K59" i="12"/>
  <c r="O59" i="12"/>
  <c r="Q59" i="12"/>
  <c r="V59" i="12"/>
  <c r="G67" i="12"/>
  <c r="M67" i="12" s="1"/>
  <c r="I67" i="12"/>
  <c r="K67" i="12"/>
  <c r="O67" i="12"/>
  <c r="Q67" i="12"/>
  <c r="V67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5" i="12"/>
  <c r="I85" i="12"/>
  <c r="K85" i="12"/>
  <c r="K84" i="12" s="1"/>
  <c r="M85" i="12"/>
  <c r="O85" i="12"/>
  <c r="Q85" i="12"/>
  <c r="V85" i="12"/>
  <c r="V84" i="12" s="1"/>
  <c r="G87" i="12"/>
  <c r="G84" i="12" s="1"/>
  <c r="I87" i="12"/>
  <c r="K87" i="12"/>
  <c r="M87" i="12"/>
  <c r="O87" i="12"/>
  <c r="O84" i="12" s="1"/>
  <c r="Q87" i="12"/>
  <c r="V87" i="12"/>
  <c r="G89" i="12"/>
  <c r="M89" i="12" s="1"/>
  <c r="I89" i="12"/>
  <c r="I84" i="12" s="1"/>
  <c r="K89" i="12"/>
  <c r="O89" i="12"/>
  <c r="Q89" i="12"/>
  <c r="Q84" i="12" s="1"/>
  <c r="V89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4" i="12"/>
  <c r="M114" i="12" s="1"/>
  <c r="I114" i="12"/>
  <c r="I113" i="12" s="1"/>
  <c r="K114" i="12"/>
  <c r="O114" i="12"/>
  <c r="Q114" i="12"/>
  <c r="Q113" i="12" s="1"/>
  <c r="V114" i="12"/>
  <c r="G116" i="12"/>
  <c r="M116" i="12" s="1"/>
  <c r="I116" i="12"/>
  <c r="K116" i="12"/>
  <c r="K113" i="12" s="1"/>
  <c r="O116" i="12"/>
  <c r="Q116" i="12"/>
  <c r="V116" i="12"/>
  <c r="V113" i="12" s="1"/>
  <c r="G117" i="12"/>
  <c r="I117" i="12"/>
  <c r="K117" i="12"/>
  <c r="M117" i="12"/>
  <c r="O117" i="12"/>
  <c r="Q117" i="12"/>
  <c r="V117" i="12"/>
  <c r="G118" i="12"/>
  <c r="M118" i="12" s="1"/>
  <c r="I118" i="12"/>
  <c r="K118" i="12"/>
  <c r="O118" i="12"/>
  <c r="O113" i="12" s="1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30" i="12"/>
  <c r="M130" i="12" s="1"/>
  <c r="I130" i="12"/>
  <c r="I129" i="12" s="1"/>
  <c r="K130" i="12"/>
  <c r="O130" i="12"/>
  <c r="O129" i="12" s="1"/>
  <c r="Q130" i="12"/>
  <c r="Q129" i="12" s="1"/>
  <c r="V130" i="12"/>
  <c r="G131" i="12"/>
  <c r="M131" i="12" s="1"/>
  <c r="I131" i="12"/>
  <c r="K131" i="12"/>
  <c r="O131" i="12"/>
  <c r="Q131" i="12"/>
  <c r="V131" i="12"/>
  <c r="G132" i="12"/>
  <c r="I132" i="12"/>
  <c r="K132" i="12"/>
  <c r="K129" i="12" s="1"/>
  <c r="M132" i="12"/>
  <c r="O132" i="12"/>
  <c r="Q132" i="12"/>
  <c r="V132" i="12"/>
  <c r="V129" i="12" s="1"/>
  <c r="G133" i="12"/>
  <c r="I133" i="12"/>
  <c r="K133" i="12"/>
  <c r="M133" i="12"/>
  <c r="O133" i="12"/>
  <c r="Q133" i="12"/>
  <c r="V133" i="12"/>
  <c r="G135" i="12"/>
  <c r="O135" i="12"/>
  <c r="G136" i="12"/>
  <c r="M136" i="12" s="1"/>
  <c r="M135" i="12" s="1"/>
  <c r="I136" i="12"/>
  <c r="I135" i="12" s="1"/>
  <c r="K136" i="12"/>
  <c r="K135" i="12" s="1"/>
  <c r="O136" i="12"/>
  <c r="Q136" i="12"/>
  <c r="Q135" i="12" s="1"/>
  <c r="V136" i="12"/>
  <c r="V135" i="12" s="1"/>
  <c r="G137" i="12"/>
  <c r="I137" i="12"/>
  <c r="K137" i="12"/>
  <c r="M137" i="12"/>
  <c r="O137" i="12"/>
  <c r="Q137" i="12"/>
  <c r="V137" i="12"/>
  <c r="G139" i="12"/>
  <c r="M139" i="12" s="1"/>
  <c r="I139" i="12"/>
  <c r="I138" i="12" s="1"/>
  <c r="K139" i="12"/>
  <c r="O139" i="12"/>
  <c r="O138" i="12" s="1"/>
  <c r="Q139" i="12"/>
  <c r="Q138" i="12" s="1"/>
  <c r="V139" i="12"/>
  <c r="G140" i="12"/>
  <c r="M140" i="12" s="1"/>
  <c r="I140" i="12"/>
  <c r="K140" i="12"/>
  <c r="O140" i="12"/>
  <c r="Q140" i="12"/>
  <c r="V140" i="12"/>
  <c r="G142" i="12"/>
  <c r="I142" i="12"/>
  <c r="K142" i="12"/>
  <c r="K138" i="12" s="1"/>
  <c r="M142" i="12"/>
  <c r="O142" i="12"/>
  <c r="Q142" i="12"/>
  <c r="V142" i="12"/>
  <c r="V138" i="12" s="1"/>
  <c r="G143" i="12"/>
  <c r="I143" i="12"/>
  <c r="K143" i="12"/>
  <c r="M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I146" i="12"/>
  <c r="K146" i="12"/>
  <c r="M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50" i="12"/>
  <c r="I150" i="12"/>
  <c r="K150" i="12"/>
  <c r="K149" i="12" s="1"/>
  <c r="M150" i="12"/>
  <c r="O150" i="12"/>
  <c r="Q150" i="12"/>
  <c r="V150" i="12"/>
  <c r="V149" i="12" s="1"/>
  <c r="G152" i="12"/>
  <c r="I152" i="12"/>
  <c r="K152" i="12"/>
  <c r="M152" i="12"/>
  <c r="O152" i="12"/>
  <c r="Q152" i="12"/>
  <c r="V152" i="12"/>
  <c r="G153" i="12"/>
  <c r="G149" i="12" s="1"/>
  <c r="I153" i="12"/>
  <c r="K153" i="12"/>
  <c r="O153" i="12"/>
  <c r="O149" i="12" s="1"/>
  <c r="Q153" i="12"/>
  <c r="V153" i="12"/>
  <c r="G154" i="12"/>
  <c r="M154" i="12" s="1"/>
  <c r="I154" i="12"/>
  <c r="I149" i="12" s="1"/>
  <c r="K154" i="12"/>
  <c r="O154" i="12"/>
  <c r="Q154" i="12"/>
  <c r="Q149" i="12" s="1"/>
  <c r="V154" i="12"/>
  <c r="G155" i="12"/>
  <c r="I155" i="12"/>
  <c r="K155" i="12"/>
  <c r="M155" i="12"/>
  <c r="O155" i="12"/>
  <c r="Q155" i="12"/>
  <c r="V155" i="12"/>
  <c r="G156" i="12"/>
  <c r="I156" i="12"/>
  <c r="K156" i="12"/>
  <c r="M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K159" i="12"/>
  <c r="M159" i="12"/>
  <c r="O159" i="12"/>
  <c r="Q159" i="12"/>
  <c r="V159" i="12"/>
  <c r="AE161" i="12"/>
  <c r="I20" i="1"/>
  <c r="I19" i="1"/>
  <c r="I18" i="1"/>
  <c r="I17" i="1"/>
  <c r="I16" i="1"/>
  <c r="I63" i="1"/>
  <c r="J62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I39" i="1" s="1"/>
  <c r="I43" i="1" s="1"/>
  <c r="J57" i="1" l="1"/>
  <c r="J51" i="1"/>
  <c r="J55" i="1"/>
  <c r="J56" i="1"/>
  <c r="J53" i="1"/>
  <c r="J60" i="1"/>
  <c r="J54" i="1"/>
  <c r="J58" i="1"/>
  <c r="J52" i="1"/>
  <c r="J50" i="1"/>
  <c r="J61" i="1"/>
  <c r="J59" i="1"/>
  <c r="G26" i="1"/>
  <c r="A26" i="1"/>
  <c r="A23" i="1"/>
  <c r="G28" i="1"/>
  <c r="M84" i="12"/>
  <c r="M129" i="12"/>
  <c r="M10" i="12"/>
  <c r="M113" i="12"/>
  <c r="M138" i="12"/>
  <c r="M31" i="12"/>
  <c r="M153" i="12"/>
  <c r="M149" i="12" s="1"/>
  <c r="AF161" i="12"/>
  <c r="G10" i="12"/>
  <c r="G138" i="12"/>
  <c r="G129" i="12"/>
  <c r="G27" i="12"/>
  <c r="M14" i="12"/>
  <c r="M13" i="12" s="1"/>
  <c r="G113" i="12"/>
  <c r="J42" i="1"/>
  <c r="J39" i="1"/>
  <c r="J43" i="1" s="1"/>
  <c r="J41" i="1"/>
  <c r="H43" i="1"/>
  <c r="I21" i="1"/>
  <c r="J28" i="1"/>
  <c r="J26" i="1"/>
  <c r="G38" i="1"/>
  <c r="F38" i="1"/>
  <c r="J23" i="1"/>
  <c r="J24" i="1"/>
  <c r="J25" i="1"/>
  <c r="J27" i="1"/>
  <c r="E24" i="1"/>
  <c r="E26" i="1"/>
  <c r="J63" i="1" l="1"/>
  <c r="A24" i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EB75E824-1C7A-4209-B931-97268B2DD7E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6E89DE5-62A4-42C3-BF06-BCBD1E63D71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<sst xmlns="http://schemas.openxmlformats.org/spreadsheetml/2006/main" count="1006" uniqueCount="358">
  <si>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</si>
  <si>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</si>
  <si>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</si>
  <si>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</si>
  <si>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</si>
  <si>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</si>
  <si>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</si>
  <si>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</si>
  <si>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</si>
  <si>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</si>
  <si>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</si>
  <si>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</si>
  <si>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</si>
  <si>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</si>
  <si>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</si>
  <si>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</si>
  <si>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</si>
  <si>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</si>
  <si>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</si>
  <si>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</si>
  <si>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</si>
  <si>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</si>
  <si>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</si>
  <si>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</si>
  <si>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</si>
  <si>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</si>
  <si>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</si>
  <si>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</si>
  <si>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</si>
  <si>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</si>
  <si>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</si>
  <si>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</si>
  <si>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</si>
  <si>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</si>
  <si>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</si>
  <si>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</si>
  <si>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</si>
  <si>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</si>
  <si>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</si>
  <si>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</si>
  <si>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</si>
  <si>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</si>
  <si>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</si>
  <si>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</si>
  <si>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Stavební rozpočet</t>
  </si>
  <si>
    <t>VÝMĚNA STŘEŠNÍ KRYTINY</t>
  </si>
  <si>
    <t>Objekt:</t>
  </si>
  <si>
    <t>Rozpočet:</t>
  </si>
  <si>
    <t>20-15m</t>
  </si>
  <si>
    <t>DŮM VČELAŘŮ CHLEBOVICE</t>
  </si>
  <si>
    <t>Stavba</t>
  </si>
  <si>
    <t>Stavební objekt</t>
  </si>
  <si>
    <t>Celkem za stavbu</t>
  </si>
  <si>
    <t>CZK</t>
  </si>
  <si>
    <t>Rekapitulace dílů</t>
  </si>
  <si>
    <t>Typ dílu</t>
  </si>
  <si>
    <t>5</t>
  </si>
  <si>
    <t>Komunikace</t>
  </si>
  <si>
    <t>62</t>
  </si>
  <si>
    <t>Úpravy povrchů vnější</t>
  </si>
  <si>
    <t>94</t>
  </si>
  <si>
    <t>Lešení a stavební výtahy</t>
  </si>
  <si>
    <t>99</t>
  </si>
  <si>
    <t>Staveništní přesun hmot</t>
  </si>
  <si>
    <t>711</t>
  </si>
  <si>
    <t>Izolace proti vodě</t>
  </si>
  <si>
    <t>721</t>
  </si>
  <si>
    <t>Vnitřní kanalizace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</si>
  <si>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</si>
  <si>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</si>
  <si>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</si>
  <si>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</si>
  <si>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</si>
  <si>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</si>
  <si>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</si>
  <si>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</si>
  <si>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</si>
  <si>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</si>
  <si>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</si>
  <si>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</si>
  <si>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</si>
  <si>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</si>
  <si>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</si>
  <si>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</si>
  <si>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</si>
  <si>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</si>
  <si>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</si>
  <si>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</si>
  <si>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</si>
  <si>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</si>
  <si>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</si>
  <si>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</si>
  <si>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</si>
  <si>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</si>
  <si>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</si>
  <si>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</si>
  <si>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</si>
  <si>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</si>
  <si>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</si>
  <si>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</si>
  <si>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</si>
  <si>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</si>
  <si>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</si>
  <si>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</si>
  <si>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</si>
  <si>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</si>
  <si>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</si>
  <si>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</si>
  <si>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</si>
  <si>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</si>
  <si>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</si>
  <si>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5001r</t>
  </si>
  <si>
    <t>Úpravy terénu, dlažby v místech u demontovaných střešních lapačů</t>
  </si>
  <si>
    <t>soub</t>
  </si>
  <si>
    <t>Vlastní</t>
  </si>
  <si>
    <t>Indiv</t>
  </si>
  <si>
    <t>Práce</t>
  </si>
  <si>
    <t>POL1_</t>
  </si>
  <si>
    <t>62001r</t>
  </si>
  <si>
    <t>Oprava omítky zdiva komínů nad střechou</t>
  </si>
  <si>
    <t>kus</t>
  </si>
  <si>
    <t>62002r</t>
  </si>
  <si>
    <t>Oprava poškozeného zdiva, omítky u pozednic</t>
  </si>
  <si>
    <t>m</t>
  </si>
  <si>
    <t>941941031R00</t>
  </si>
  <si>
    <t>Montáž lešení lehkého pracovního řadového s podlahami šířky od 0,80 do 1,00 m, výšky do 10 m</t>
  </si>
  <si>
    <t>m2</t>
  </si>
  <si>
    <t>800-3</t>
  </si>
  <si>
    <t>RTS 20/ I</t>
  </si>
  <si>
    <t>včetně kotvení</t>
  </si>
  <si>
    <t>SPI</t>
  </si>
  <si>
    <t>Včetně kotvení lešení.</t>
  </si>
  <si>
    <t>POP</t>
  </si>
  <si>
    <t>941941191R00</t>
  </si>
  <si>
    <t>Montáž lešení lehkého pracovního řadového s podlahami příplatek za každý další i započatý měsíc použití lešení_x000D_
 šířky šířky od 0,80 do 1,00 m a výšky do 10 m</t>
  </si>
  <si>
    <t>941941831R00</t>
  </si>
  <si>
    <t>Demontáž lešení lehkého řadového s podlahami šířky od 0,8 do 1 m, výšky do 10 m</t>
  </si>
  <si>
    <t>941955004R00</t>
  </si>
  <si>
    <t>Lešení lehké pracovní pomocné pomocné, o výšce lešeňové podlahy přes 2,5 do 3,5 m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</si>
  <si>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</si>
  <si>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</si>
  <si>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</si>
  <si>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</si>
  <si>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</si>
  <si>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</si>
  <si>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999281108R00</t>
  </si>
  <si>
    <t xml:space="preserve">Přesun hmot pro opravy a údržbu objektů pro opravy a údržbu dosavadních objektů včetně vnějších plášťů_x000D_
 výšky do 12 m,  </t>
  </si>
  <si>
    <t>t</t>
  </si>
  <si>
    <t>801-4</t>
  </si>
  <si>
    <t>Přesun hmot</t>
  </si>
  <si>
    <t>POL7_</t>
  </si>
  <si>
    <t>oborů 801, 803, 811 a 812</t>
  </si>
  <si>
    <t>711130101R00</t>
  </si>
  <si>
    <t>Odstranění izolace proti vodě - pásy na sucho vodorovné, 1 vrstva</t>
  </si>
  <si>
    <t>800-711</t>
  </si>
  <si>
    <t>721242803R00</t>
  </si>
  <si>
    <t>Demontáž lapačů střešních splavenin DN 100</t>
  </si>
  <si>
    <t>800-721</t>
  </si>
  <si>
    <t>762313112R00</t>
  </si>
  <si>
    <t>Montáž ocelových spojovacích prostředků svorníků, šroubů _x000D_
 délky přes 150 do 300 mm</t>
  </si>
  <si>
    <t>800-762</t>
  </si>
  <si>
    <t>762331811R00</t>
  </si>
  <si>
    <t>Demontáž vázaných konstrukcí krovů z hranolů, hranolků, fošen, průřezové plochy do 120 cm2</t>
  </si>
  <si>
    <t>námětky (5) : 88</t>
  </si>
  <si>
    <t>VV</t>
  </si>
  <si>
    <t>762331921R00</t>
  </si>
  <si>
    <t>Vázané konstrukce krovů vyřezání střešní vazby_x000D_
 průřezové plochy řeziva přes 120 do 224 cm2, délky vyřezané části krovu do 3 m</t>
  </si>
  <si>
    <t>prvek VZ1, 130x130 mm : 1,5</t>
  </si>
  <si>
    <t>prvek HAM1, 120x130 mm : 4</t>
  </si>
  <si>
    <t>prvek NAM1, 160x120 mm : 2,8</t>
  </si>
  <si>
    <t>prvek VZ2, 130x130 mm : 3</t>
  </si>
  <si>
    <t>762331931R00</t>
  </si>
  <si>
    <t>Vázané konstrukce krovů vyřezání střešní vazby_x000D_
 průřezové plochy řeziva přes 224 do 288 cm2, délky vyřezané části krovu do 3 m</t>
  </si>
  <si>
    <t>prvek K1, 160x160 mm : 2,5</t>
  </si>
  <si>
    <t>prvek K5, K6, 160x160 mm : 3*2</t>
  </si>
  <si>
    <t>prvek P1, P2, 180x150 mm : 2*4</t>
  </si>
  <si>
    <t>prvek PA6T, 160x160 mm : 3*10</t>
  </si>
  <si>
    <t>762331932R00</t>
  </si>
  <si>
    <t>Vázané konstrukce krovů vyřezání střešní vazby_x000D_
 průřezové plochy řeziva přes 224 do 288 cm2, délky vyřezané části krovu přes 3 do 5 m</t>
  </si>
  <si>
    <t>prvek K2, K3, K4, 160x160 mm : 3,5*3</t>
  </si>
  <si>
    <t>762331951R00</t>
  </si>
  <si>
    <t>Vázané konstrukce krovů vyřezání střešní vazby_x000D_
 průřezové plochy řeziva přes 450 cm2, délky vyřezané části krovu do 3 m</t>
  </si>
  <si>
    <t>prvek KRA1, KRA2, 200x230 mm : 1+1</t>
  </si>
  <si>
    <t>762331952R00</t>
  </si>
  <si>
    <t>Vázané konstrukce krovů vyřezání střešní vazby_x000D_
 průřezové plochy řeziva přes 450 cm2, délky vyřezané části krovu přes 3 do 5 m</t>
  </si>
  <si>
    <t>prvek VO1, 270x170 mm : 3,5</t>
  </si>
  <si>
    <t>762332931R00</t>
  </si>
  <si>
    <t>Vázané konstrukce krovů doplnění části střešní vazby z hranolků, hranolů včetně dodávky řeziva_x000D_
 průřezové plochy do 120 cm2, včetně dodávky hranolů 100 x 100 mm</t>
  </si>
  <si>
    <t>námětky : 88</t>
  </si>
  <si>
    <t>762332932R00</t>
  </si>
  <si>
    <t>Vázané konstrukce krovů doplnění části střešní vazby z hranolků, hranolů včetně dodávky řeziva_x000D_
 průřezové plochy přes 120 do 224 cm2, včetně dodávky hranolů 120 x 140 mm</t>
  </si>
  <si>
    <t>výměna námětků krokví : 74,63</t>
  </si>
  <si>
    <t>762332933R00</t>
  </si>
  <si>
    <t>Vázané konstrukce krovů doplnění části střešní vazby z hranolků, hranolů včetně dodávky řeziva_x000D_
 průřezové plochy přes 224 do 288 cm2, včetně dodávky hranolů 140 x 200 mm</t>
  </si>
  <si>
    <t>zesílení vaznic VZ4T : 4*10 + 4,3*2</t>
  </si>
  <si>
    <t>zesílení vaznic VZ7T : 4*10+4,3*2</t>
  </si>
  <si>
    <t>762332935R00</t>
  </si>
  <si>
    <t>Vázané konstrukce krovů doplnění části střešní vazby z hranolků, hranolů včetně dodávky řeziva_x000D_
 průřezové plochy přes 450 do 600 cm2, včetně dodávky hranolů 200 x 300 mm</t>
  </si>
  <si>
    <t>762341210R00</t>
  </si>
  <si>
    <t xml:space="preserve">Montáž bednění střech rovných o sklonu do 60° z prken hrubých na sraz tloušťky do 32 mm včetně vyřezání otvorů ,  </t>
  </si>
  <si>
    <t>762341210RT2</t>
  </si>
  <si>
    <t>Montáž bednění střech rovných o sklonu do 60° z prken hrubých na sraz tloušťky do 32 mm včetně vyřezání otvorů , včetně dodávky prken tloušťky 24 mm</t>
  </si>
  <si>
    <t>762341610RT3</t>
  </si>
  <si>
    <t>Montáž bednění okapových říms, krajnic, závětrných prken, a žaluzií ve spádu nebo rovnoběžně s okapem z prken hrubých tloušťky do 32 mm, včetně dodávky prken tloušťky 22 mm</t>
  </si>
  <si>
    <t>762343811R00</t>
  </si>
  <si>
    <t>Demontáž bednění a laťování bednění okapů a štítových říms, včetně kostry, krajnice a závětrného prkna, střešních žlabů, pevných žaluzií a bednění z dílců z prken hrubých do 32 m</t>
  </si>
  <si>
    <t>bednění u  (2) : 99,65</t>
  </si>
  <si>
    <t>obložení řimsy (7) : 31,5</t>
  </si>
  <si>
    <t>762395000R00</t>
  </si>
  <si>
    <t>Spojovací a ochranné prostředky svory, prkna, hřebíky, pásová ocel, vruty, impregnace</t>
  </si>
  <si>
    <t>m3</t>
  </si>
  <si>
    <t>76201r</t>
  </si>
  <si>
    <t>Sanační práce - viz samostatný rozpočet</t>
  </si>
  <si>
    <t>76202</t>
  </si>
  <si>
    <t>Dodávka svorníků vč. podložek a matic</t>
  </si>
  <si>
    <t>Kalkul</t>
  </si>
  <si>
    <t>76203</t>
  </si>
  <si>
    <t>Dodávka vrutů 10x260 mm</t>
  </si>
  <si>
    <t>76204</t>
  </si>
  <si>
    <t>Osazení neošetřených dřevěných fošen pro odpočinek netopýrů, vč. dodávky</t>
  </si>
  <si>
    <t>60512560R</t>
  </si>
  <si>
    <t>prkno SM/JD; tl = 32,0 mm; l = 2 000 až 3 500 mm; jakost II; omítané</t>
  </si>
  <si>
    <t>SPCM</t>
  </si>
  <si>
    <t>Specifikace</t>
  </si>
  <si>
    <t>POL3_</t>
  </si>
  <si>
    <t>998762102R00</t>
  </si>
  <si>
    <t>Přesun hmot pro konstrukce tesařské v objektech výšky do 12 m</t>
  </si>
  <si>
    <t>50 m vodorovně</t>
  </si>
  <si>
    <t>764222420R00</t>
  </si>
  <si>
    <t xml:space="preserve">Oplechování říms a okapů z titanzinkového plechu výroba a montáž oplechování, včetně zhotovení rohů, spojů a dilatací_x000D_
 okapů na střechách s tvrdou krytinou, rš 330 mm,  </t>
  </si>
  <si>
    <t>800-764</t>
  </si>
  <si>
    <t>včetně spojovacích prostředků.</t>
  </si>
  <si>
    <t>764231430R00</t>
  </si>
  <si>
    <t xml:space="preserve">Lemování z titanzinkového plechu výroba a montáž lemování zdí_x000D_
 na střechách s tvrdou krytinou včetně rohů a ukončení před požární zdí, rš 330 mm,  </t>
  </si>
  <si>
    <t>764239440R00</t>
  </si>
  <si>
    <t>Lemování z titanzinkového plechu výroba a montáž lemování komínů, zděných ventilací a jiných střešních proniků, s lištami_x000D_
 na hladké krytině, v hřebeni</t>
  </si>
  <si>
    <t>764252403R00</t>
  </si>
  <si>
    <t>Žlaby z titanzinkového plechu výroba a montáž žlabů včetně háků, čel, rohů, rovných hrdel a dilatací_x000D_
 podokapních půlkulatých, rš 330 mm</t>
  </si>
  <si>
    <t>764255403R00</t>
  </si>
  <si>
    <t>Žlaby z titanzinkového plechu výroba a montáž žlabů včetně háků, čel, rohů, rovných hrdel a dilatací_x000D_
 nástřešních oblého tvaru, rš 660 mm</t>
  </si>
  <si>
    <t>764259411R00</t>
  </si>
  <si>
    <t>Žlaby z titanzinkového plechu výroba a montáž doplňků žlabů_x000D_
 kotlík kónický, pro trouby do průměru 150 mm</t>
  </si>
  <si>
    <t>764267491R00</t>
  </si>
  <si>
    <t>Střešní otvory z titanzinkového plechu montáž oplechování vikýře rozvinuté plochy do 6 m2</t>
  </si>
  <si>
    <t>včetně spojovacích prostředků</t>
  </si>
  <si>
    <t>764521460R00</t>
  </si>
  <si>
    <t>Oplechování říms a ozdobných prvků z titanzinkového plechu výroba a montáž včetně rohů _x000D_
 rš 400 mm</t>
  </si>
  <si>
    <t>764554402R00</t>
  </si>
  <si>
    <t>Odpadní trouby z titanzinkového plechu výroba a montáž včetně zděří, manžet, odboček, kolen, odskoků, výpustí vody a přechodových kusů_x000D_
 kruhových, průměru 100 mm</t>
  </si>
  <si>
    <t>764321821R00</t>
  </si>
  <si>
    <t>Demontáž oplechování říms pod nadřímsovým žlabem, rš 500 mm, sklonu přes 30 do 45°</t>
  </si>
  <si>
    <t>764322831R00</t>
  </si>
  <si>
    <t>Demontáž oplechování okapů na střechách s tvrdou krytinou, rš 400 mm, sklonu přes 30 do 45°</t>
  </si>
  <si>
    <t>764331851R00</t>
  </si>
  <si>
    <t>Demontáž lemování zdí_x000D_
 na střechách s tvrdou krytinou, rš 400 a 500 mm, sklonu přes 30 do 45°</t>
  </si>
  <si>
    <t>764339831R00</t>
  </si>
  <si>
    <t>Demontáž lemování komínů, zděných ventilací a jiných střešních proniků_x000D_
 na hladké krytině, v ploše, sklonu přes 30 do 45°</t>
  </si>
  <si>
    <t>764352811R00</t>
  </si>
  <si>
    <t>Demontáž žlabů podokapních půlkruhových rovných, rš 330 mm, sklonu přes 30 do 45°</t>
  </si>
  <si>
    <t>764355811R00</t>
  </si>
  <si>
    <t>Demontáž žlabů nástřešních oblého tvaru, rš 660 mm, sklonu přes 30 do 45°</t>
  </si>
  <si>
    <t>764359811R00</t>
  </si>
  <si>
    <t>Demontáž žlabů kotlíku kónického,  , sklonu přes 30 do 45°</t>
  </si>
  <si>
    <t>764362811R00</t>
  </si>
  <si>
    <t>Demontáž střešních otvorů střešních oken a poklopů, na krytině hladké a drážkové, sklonu přes 30 do 45°</t>
  </si>
  <si>
    <t>764454801R00</t>
  </si>
  <si>
    <t>Demontáž odpadních trub nebo součástí trub kruhových , o průměru 75 a 100 mm</t>
  </si>
  <si>
    <t>76401r</t>
  </si>
  <si>
    <t>D+M zdobného chrliče, Tizn</t>
  </si>
  <si>
    <t>ks</t>
  </si>
  <si>
    <t>764248491r</t>
  </si>
  <si>
    <t>Montáž protisněhových háků, min. tl. 1,2 mm, antracit RAL 7021</t>
  </si>
  <si>
    <t>998764102R00</t>
  </si>
  <si>
    <t>Přesun hmot pro konstrukce klempířské v objektech výšky do 12 m</t>
  </si>
  <si>
    <t>765314175R00</t>
  </si>
  <si>
    <t xml:space="preserve">Krytina pálená doplňky ke krytině drážkové, střešní lávka rošt 80 x 25 cm,  </t>
  </si>
  <si>
    <t>800-765</t>
  </si>
  <si>
    <t>Dodávka a montáž stoupací plošiny, stoupacích nosných tašek, držáku stoupací plošiny, laťování včetně spojovacích prostředků.</t>
  </si>
  <si>
    <t>765328811R00</t>
  </si>
  <si>
    <t>Demontáž vláknocementové krytiny hřebenů a nároží, krytiny hladké, do suti</t>
  </si>
  <si>
    <t>765321840R00</t>
  </si>
  <si>
    <t>Demontáž vláknocementové krytiny příplatek k ceně za sklon přes 30 do 45° pro demontáž krytiny ze čtverců nebo šablon , do suti</t>
  </si>
  <si>
    <t>765322703RT1</t>
  </si>
  <si>
    <t>Krytina vláknocementová,  čtverci nebo šablonami doplňky, prostup ventilační</t>
  </si>
  <si>
    <t>Dodávka a montáž ventilačního prostupu a spojovacích prostředků.</t>
  </si>
  <si>
    <t>765321810R00</t>
  </si>
  <si>
    <t>Demontáž azbestocementové krytiny ze čtverců nebo šablon, na bednění s lepenkou, do suti</t>
  </si>
  <si>
    <t>765342145RT2</t>
  </si>
  <si>
    <t>Krytina z přírodní břidlice střech jednoduchých , z obdélníků, 270 x 180 mm, s jednoduchým krytím, na předem připravený podklad, o sklonu střechy přes 30 do 45°</t>
  </si>
  <si>
    <t>včetně spojovacích prostředků,</t>
  </si>
  <si>
    <t>765799311RO8</t>
  </si>
  <si>
    <t>Fólie parotěsné, difúzní a vodotěsné Fólie podstřešní difuzní na krokve, s integrovanými samolepicími okraji</t>
  </si>
  <si>
    <t>Dodávka a montáž fólie, spojovací pásky včetně spojovacích prostředků.</t>
  </si>
  <si>
    <t>76501r</t>
  </si>
  <si>
    <t>Dodávka a montáž záchytného systému - úvazové háky kované, povrchová úprava zinkováním, a nátěr kovářskou černou barvou</t>
  </si>
  <si>
    <t>7653001r</t>
  </si>
  <si>
    <t>Demontáž stávajících větracích hlavic</t>
  </si>
  <si>
    <t>998765102R00</t>
  </si>
  <si>
    <t>Přesun hmot pro krytiny tvrdé v objektech výšky do 12 m</t>
  </si>
  <si>
    <t>766624052R00</t>
  </si>
  <si>
    <t>Montáž střešních oken výlez o rozměru 46/61 cm</t>
  </si>
  <si>
    <t>800-766</t>
  </si>
  <si>
    <t>76601r</t>
  </si>
  <si>
    <t>Dodávka výlezů na střechu, 460x750mm, tvrzené sklo 4H</t>
  </si>
  <si>
    <t>76602r</t>
  </si>
  <si>
    <t>Demontáž stávajícího a montáž nového dřevěného obkladu ostění u střešního výlezu na schodišti, š. 0,5m</t>
  </si>
  <si>
    <t>998766102R00</t>
  </si>
  <si>
    <t>Přesun hmot pro konstrukce truhlářské v objektech výšky do 12 m</t>
  </si>
  <si>
    <t>Uzemnění, hromosvod - viz samostatný rozpočet</t>
  </si>
  <si>
    <t>M2102</t>
  </si>
  <si>
    <t>Požární zabezpečení - viz samostatný rozpočet</t>
  </si>
  <si>
    <t>979011211R00</t>
  </si>
  <si>
    <t>Svislá doprava suti a vybouraných hmot nošením za prvé podlaží nad základním podlažím</t>
  </si>
  <si>
    <t>801-3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</si>
  <si>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</si>
  <si>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</si>
  <si>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</si>
  <si>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</si>
  <si>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</si>
  <si>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</si>
  <si>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</si>
  <si>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</si>
  <si>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</si>
  <si>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</si>
  <si>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</si>
  <si>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</si>
  <si>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</si>
  <si>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979990121R00</t>
  </si>
  <si>
    <t>Poplatek za skládku asfaltové pásy, skupina 17 03 02 z Katalogu odpadů</t>
  </si>
  <si>
    <t>979990161R00</t>
  </si>
  <si>
    <t>Poplatek za skládku dřevo, skupina 17 02 01 z Katalogu odpadů</t>
  </si>
  <si>
    <t>979990201R00</t>
  </si>
  <si>
    <t>Poplatek za skládku azbestocementové výrobky, skupina 17 06 05 z Katalogu odpadů</t>
  </si>
  <si>
    <t>005121 R</t>
  </si>
  <si>
    <t>- mobilní WC</t>
  </si>
  <si>
    <t>měsíce</t>
  </si>
  <si>
    <t>Veškeré náklady spojené s vybudováním, provozem a odstraněním zařízení staveniště.</t>
  </si>
  <si>
    <t>0051 R</t>
  </si>
  <si>
    <t>Zajištění úklidu na zahradě - před konáním akcí po celou dobu realizace</t>
  </si>
  <si>
    <t>kompl</t>
  </si>
  <si>
    <t>005122 R</t>
  </si>
  <si>
    <t>Zařízení staveniště - oplocení staveniště v 1,8 m, dle 30 m</t>
  </si>
  <si>
    <t>005123 R</t>
  </si>
  <si>
    <t>Zařízení staveniště -  mobilní plechový sklad, montáž, demontáž, pronájem</t>
  </si>
  <si>
    <t>005124 R</t>
  </si>
  <si>
    <t>Zařízení staveniště - spotřeba energií - voda, vč. podružného měření</t>
  </si>
  <si>
    <t>005125 R</t>
  </si>
  <si>
    <t>Zařízení staveniště - spotřeba energií - elektřina, vč. podružného měření</t>
  </si>
  <si>
    <t>0052 R</t>
  </si>
  <si>
    <t>Zajištění a zabezpečení rozkryté střechy před zatečením (plachty) po celou dobu realizace</t>
  </si>
  <si>
    <t>0053 R</t>
  </si>
  <si>
    <t>Zakrytí sestěhovaných muzejních exponátů plychtami a zabezpečení proti poškození (např. OSB deskou)</t>
  </si>
  <si>
    <t>005r</t>
  </si>
  <si>
    <t>Dozor chiropteorologa</t>
  </si>
  <si>
    <t>VRN</t>
  </si>
  <si>
    <t>POL99_8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</si>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</sst>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IYQXPinsoW9C5ubDUP43hfBUhTRq23ryyS8W5s17LU3+XCCM7zDuv6m0WFh8TGBhHfvbC9ocNLcFYpdzi/fFBw==" saltValue="PsCvwsyabOMpcpypco4hT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">
      <c r="A4" s="111">
        <v>309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SUMIF(F50:F62,A16,I50:I62)+SUMIF(F50:F62,"PSU",I50:I62)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SUMIF(F50:F62,A17,I50:I62)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SUMIF(F50:F62,A18,I50:I62)</f>
        <v>0</v>
      </c>
      <c r="J18" s="85"/>
    </row>
    <row r="19" spans="1:10" ht="23.25" customHeight="1" x14ac:dyDescent="0.2">
      <c r="A19" s="196" t="s">
        <v>81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SUMIF(F50:F62,A19,I50:I62)</f>
        <v>0</v>
      </c>
      <c r="J19" s="85"/>
    </row>
    <row r="20" spans="1:10" ht="23.25" customHeight="1" x14ac:dyDescent="0.2">
      <c r="A20" s="196" t="s">
        <v>82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SUMIF(F50:F62,A20,I50:I62)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50</v>
      </c>
      <c r="C39" s="148"/>
      <c r="D39" s="148"/>
      <c r="E39" s="148"/>
      <c r="F39" s="149">
        <f>'01 01 Pol'!AE161</f>
        <v>0</v>
      </c>
      <c r="G39" s="150">
        <f>'01 01 Pol'!AF161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51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43</v>
      </c>
      <c r="C41" s="154" t="s">
        <v>45</v>
      </c>
      <c r="D41" s="154"/>
      <c r="E41" s="154"/>
      <c r="F41" s="155">
        <f>'01 01 Pol'!AE161</f>
        <v>0</v>
      </c>
      <c r="G41" s="156">
        <f>'01 01 Pol'!AF161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01 Pol'!AE161</f>
        <v>0</v>
      </c>
      <c r="G42" s="151">
        <f>'01 01 Pol'!AF161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52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54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55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56</v>
      </c>
      <c r="C50" s="185" t="s">
        <v>57</v>
      </c>
      <c r="D50" s="186"/>
      <c r="E50" s="186"/>
      <c r="F50" s="192" t="s">
        <v>24</v>
      </c>
      <c r="G50" s="193"/>
      <c r="H50" s="193"/>
      <c r="I50" s="193">
        <f>'01 01 Pol'!G8</f>
        <v>0</v>
      </c>
      <c r="J50" s="190" t="str">
        <f>IF(I63=0,"",I50/I63*100)</f>
        <v/>
      </c>
    </row>
    <row r="51" spans="1:10" ht="36.75" customHeight="1" x14ac:dyDescent="0.2">
      <c r="A51" s="179"/>
      <c r="B51" s="184" t="s">
        <v>58</v>
      </c>
      <c r="C51" s="185" t="s">
        <v>59</v>
      </c>
      <c r="D51" s="186"/>
      <c r="E51" s="186"/>
      <c r="F51" s="192" t="s">
        <v>24</v>
      </c>
      <c r="G51" s="193"/>
      <c r="H51" s="193"/>
      <c r="I51" s="193">
        <f>'01 01 Pol'!G10</f>
        <v>0</v>
      </c>
      <c r="J51" s="190" t="str">
        <f>IF(I63=0,"",I51/I63*100)</f>
        <v/>
      </c>
    </row>
    <row r="52" spans="1:10" ht="36.75" customHeight="1" x14ac:dyDescent="0.2">
      <c r="A52" s="179"/>
      <c r="B52" s="184" t="s">
        <v>60</v>
      </c>
      <c r="C52" s="185" t="s">
        <v>61</v>
      </c>
      <c r="D52" s="186"/>
      <c r="E52" s="186"/>
      <c r="F52" s="192" t="s">
        <v>24</v>
      </c>
      <c r="G52" s="193"/>
      <c r="H52" s="193"/>
      <c r="I52" s="193">
        <f>'01 01 Pol'!G13</f>
        <v>0</v>
      </c>
      <c r="J52" s="190" t="str">
        <f>IF(I63=0,"",I52/I63*100)</f>
        <v/>
      </c>
    </row>
    <row r="53" spans="1:10" ht="36.75" customHeight="1" x14ac:dyDescent="0.2">
      <c r="A53" s="179"/>
      <c r="B53" s="184" t="s">
        <v>62</v>
      </c>
      <c r="C53" s="185" t="s">
        <v>63</v>
      </c>
      <c r="D53" s="186"/>
      <c r="E53" s="186"/>
      <c r="F53" s="192" t="s">
        <v>24</v>
      </c>
      <c r="G53" s="193"/>
      <c r="H53" s="193"/>
      <c r="I53" s="193">
        <f>'01 01 Pol'!G24</f>
        <v>0</v>
      </c>
      <c r="J53" s="190" t="str">
        <f>IF(I63=0,"",I53/I63*100)</f>
        <v/>
      </c>
    </row>
    <row r="54" spans="1:10" ht="36.75" customHeight="1" x14ac:dyDescent="0.2">
      <c r="A54" s="179"/>
      <c r="B54" s="184" t="s">
        <v>64</v>
      </c>
      <c r="C54" s="185" t="s">
        <v>65</v>
      </c>
      <c r="D54" s="186"/>
      <c r="E54" s="186"/>
      <c r="F54" s="192" t="s">
        <v>25</v>
      </c>
      <c r="G54" s="193"/>
      <c r="H54" s="193"/>
      <c r="I54" s="193">
        <f>'01 01 Pol'!G27</f>
        <v>0</v>
      </c>
      <c r="J54" s="190" t="str">
        <f>IF(I63=0,"",I54/I63*100)</f>
        <v/>
      </c>
    </row>
    <row r="55" spans="1:10" ht="36.75" customHeight="1" x14ac:dyDescent="0.2">
      <c r="A55" s="179"/>
      <c r="B55" s="184" t="s">
        <v>66</v>
      </c>
      <c r="C55" s="185" t="s">
        <v>67</v>
      </c>
      <c r="D55" s="186"/>
      <c r="E55" s="186"/>
      <c r="F55" s="192" t="s">
        <v>25</v>
      </c>
      <c r="G55" s="193"/>
      <c r="H55" s="193"/>
      <c r="I55" s="193">
        <f>'01 01 Pol'!G29</f>
        <v>0</v>
      </c>
      <c r="J55" s="190" t="str">
        <f>IF(I63=0,"",I55/I63*100)</f>
        <v/>
      </c>
    </row>
    <row r="56" spans="1:10" ht="36.75" customHeight="1" x14ac:dyDescent="0.2">
      <c r="A56" s="179"/>
      <c r="B56" s="184" t="s">
        <v>68</v>
      </c>
      <c r="C56" s="185" t="s">
        <v>69</v>
      </c>
      <c r="D56" s="186"/>
      <c r="E56" s="186"/>
      <c r="F56" s="192" t="s">
        <v>25</v>
      </c>
      <c r="G56" s="193"/>
      <c r="H56" s="193"/>
      <c r="I56" s="193">
        <f>'01 01 Pol'!G31</f>
        <v>0</v>
      </c>
      <c r="J56" s="190" t="str">
        <f>IF(I63=0,"",I56/I63*100)</f>
        <v/>
      </c>
    </row>
    <row r="57" spans="1:10" ht="36.75" customHeight="1" x14ac:dyDescent="0.2">
      <c r="A57" s="179"/>
      <c r="B57" s="184" t="s">
        <v>70</v>
      </c>
      <c r="C57" s="185" t="s">
        <v>71</v>
      </c>
      <c r="D57" s="186"/>
      <c r="E57" s="186"/>
      <c r="F57" s="192" t="s">
        <v>25</v>
      </c>
      <c r="G57" s="193"/>
      <c r="H57" s="193"/>
      <c r="I57" s="193">
        <f>'01 01 Pol'!G84</f>
        <v>0</v>
      </c>
      <c r="J57" s="190" t="str">
        <f>IF(I63=0,"",I57/I63*100)</f>
        <v/>
      </c>
    </row>
    <row r="58" spans="1:10" ht="36.75" customHeight="1" x14ac:dyDescent="0.2">
      <c r="A58" s="179"/>
      <c r="B58" s="184" t="s">
        <v>72</v>
      </c>
      <c r="C58" s="185" t="s">
        <v>73</v>
      </c>
      <c r="D58" s="186"/>
      <c r="E58" s="186"/>
      <c r="F58" s="192" t="s">
        <v>25</v>
      </c>
      <c r="G58" s="193"/>
      <c r="H58" s="193"/>
      <c r="I58" s="193">
        <f>'01 01 Pol'!G113</f>
        <v>0</v>
      </c>
      <c r="J58" s="190" t="str">
        <f>IF(I63=0,"",I58/I63*100)</f>
        <v/>
      </c>
    </row>
    <row r="59" spans="1:10" ht="36.75" customHeight="1" x14ac:dyDescent="0.2">
      <c r="A59" s="179"/>
      <c r="B59" s="184" t="s">
        <v>74</v>
      </c>
      <c r="C59" s="185" t="s">
        <v>75</v>
      </c>
      <c r="D59" s="186"/>
      <c r="E59" s="186"/>
      <c r="F59" s="192" t="s">
        <v>25</v>
      </c>
      <c r="G59" s="193"/>
      <c r="H59" s="193"/>
      <c r="I59" s="193">
        <f>'01 01 Pol'!G129</f>
        <v>0</v>
      </c>
      <c r="J59" s="190" t="str">
        <f>IF(I63=0,"",I59/I63*100)</f>
        <v/>
      </c>
    </row>
    <row r="60" spans="1:10" ht="36.75" customHeight="1" x14ac:dyDescent="0.2">
      <c r="A60" s="179"/>
      <c r="B60" s="184" t="s">
        <v>76</v>
      </c>
      <c r="C60" s="185" t="s">
        <v>77</v>
      </c>
      <c r="D60" s="186"/>
      <c r="E60" s="186"/>
      <c r="F60" s="192" t="s">
        <v>26</v>
      </c>
      <c r="G60" s="193"/>
      <c r="H60" s="193"/>
      <c r="I60" s="193">
        <f>'01 01 Pol'!G135</f>
        <v>0</v>
      </c>
      <c r="J60" s="190" t="str">
        <f>IF(I63=0,"",I60/I63*100)</f>
        <v/>
      </c>
    </row>
    <row r="61" spans="1:10" ht="36.75" customHeight="1" x14ac:dyDescent="0.2">
      <c r="A61" s="179"/>
      <c r="B61" s="184" t="s">
        <v>78</v>
      </c>
      <c r="C61" s="185" t="s">
        <v>79</v>
      </c>
      <c r="D61" s="186"/>
      <c r="E61" s="186"/>
      <c r="F61" s="192" t="s">
        <v>80</v>
      </c>
      <c r="G61" s="193"/>
      <c r="H61" s="193"/>
      <c r="I61" s="193">
        <f>'01 01 Pol'!G138</f>
        <v>0</v>
      </c>
      <c r="J61" s="190" t="str">
        <f>IF(I63=0,"",I61/I63*100)</f>
        <v/>
      </c>
    </row>
    <row r="62" spans="1:10" ht="36.75" customHeight="1" x14ac:dyDescent="0.2">
      <c r="A62" s="179"/>
      <c r="B62" s="184" t="s">
        <v>81</v>
      </c>
      <c r="C62" s="185" t="s">
        <v>27</v>
      </c>
      <c r="D62" s="186"/>
      <c r="E62" s="186"/>
      <c r="F62" s="192" t="s">
        <v>81</v>
      </c>
      <c r="G62" s="193"/>
      <c r="H62" s="193"/>
      <c r="I62" s="193">
        <f>'01 01 Pol'!G149</f>
        <v>0</v>
      </c>
      <c r="J62" s="190" t="str">
        <f>IF(I63=0,"",I62/I63*100)</f>
        <v/>
      </c>
    </row>
    <row r="63" spans="1:10" ht="25.5" customHeight="1" x14ac:dyDescent="0.2">
      <c r="A63" s="180"/>
      <c r="B63" s="187" t="s">
        <v>1</v>
      </c>
      <c r="C63" s="188"/>
      <c r="D63" s="189"/>
      <c r="E63" s="189"/>
      <c r="F63" s="194"/>
      <c r="G63" s="195"/>
      <c r="H63" s="195"/>
      <c r="I63" s="195">
        <f>SUM(I50:I62)</f>
        <v>0</v>
      </c>
      <c r="J63" s="191">
        <f>SUM(J50:J62)</f>
        <v>0</v>
      </c>
    </row>
    <row r="64" spans="1:10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</sheetData>
  <sheetProtection algorithmName="SHA-512" hashValue="KssvsIKVP9JSUmf2hZF7IXqgYwQIsPv8T0u1OUM9moPRg9+cdib64HHwqkmHJ0hqC62TnuaOUnaF+tdlEMW9cA==" saltValue="OSn0g+LdLc9sflZqFECSP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7+xwg7t4vYbfdAfR7GWVBL66kxbQN73X+S1aR4eCN5fG81CLFly6Cffp6/paoKwiAAQ8T+3qzfkSicmzPEnKhA==" saltValue="Y1DhwT5unsCS7ga750Phn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BAA27-EED2-44F6-9DE3-8A26F788F1E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83</v>
      </c>
      <c r="B1" s="197"/>
      <c r="C1" s="197"/>
      <c r="D1" s="197"/>
      <c r="E1" s="197"/>
      <c r="F1" s="197"/>
      <c r="G1" s="197"/>
      <c r="AG1" t="s">
        <v>84</v>
      </c>
    </row>
    <row r="2" spans="1:60" ht="24.95" customHeight="1" x14ac:dyDescent="0.2">
      <c r="A2" s="198" t="s">
        <v>7</v>
      </c>
      <c r="B2" s="49" t="s">
        <v>48</v>
      </c>
      <c r="C2" s="201" t="s">
        <v>49</v>
      </c>
      <c r="D2" s="199"/>
      <c r="E2" s="199"/>
      <c r="F2" s="199"/>
      <c r="G2" s="200"/>
      <c r="AG2" t="s">
        <v>85</v>
      </c>
    </row>
    <row r="3" spans="1:60" ht="24.95" customHeight="1" x14ac:dyDescent="0.2">
      <c r="A3" s="198" t="s">
        <v>8</v>
      </c>
      <c r="B3" s="49" t="s">
        <v>43</v>
      </c>
      <c r="C3" s="201" t="s">
        <v>45</v>
      </c>
      <c r="D3" s="199"/>
      <c r="E3" s="199"/>
      <c r="F3" s="199"/>
      <c r="G3" s="200"/>
      <c r="AC3" s="177" t="s">
        <v>85</v>
      </c>
      <c r="AG3" t="s">
        <v>86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87</v>
      </c>
    </row>
    <row r="5" spans="1:60" x14ac:dyDescent="0.2">
      <c r="D5" s="10"/>
    </row>
    <row r="6" spans="1:60" ht="38.25" x14ac:dyDescent="0.2">
      <c r="A6" s="208" t="s">
        <v>88</v>
      </c>
      <c r="B6" s="210" t="s">
        <v>89</v>
      </c>
      <c r="C6" s="210" t="s">
        <v>90</v>
      </c>
      <c r="D6" s="209" t="s">
        <v>91</v>
      </c>
      <c r="E6" s="208" t="s">
        <v>92</v>
      </c>
      <c r="F6" s="207" t="s">
        <v>93</v>
      </c>
      <c r="G6" s="208" t="s">
        <v>29</v>
      </c>
      <c r="H6" s="211" t="s">
        <v>30</v>
      </c>
      <c r="I6" s="211" t="s">
        <v>94</v>
      </c>
      <c r="J6" s="211" t="s">
        <v>31</v>
      </c>
      <c r="K6" s="211" t="s">
        <v>95</v>
      </c>
      <c r="L6" s="211" t="s">
        <v>96</v>
      </c>
      <c r="M6" s="211" t="s">
        <v>97</v>
      </c>
      <c r="N6" s="211" t="s">
        <v>98</v>
      </c>
      <c r="O6" s="211" t="s">
        <v>99</v>
      </c>
      <c r="P6" s="211" t="s">
        <v>100</v>
      </c>
      <c r="Q6" s="211" t="s">
        <v>101</v>
      </c>
      <c r="R6" s="211" t="s">
        <v>102</v>
      </c>
      <c r="S6" s="211" t="s">
        <v>103</v>
      </c>
      <c r="T6" s="211" t="s">
        <v>104</v>
      </c>
      <c r="U6" s="211" t="s">
        <v>105</v>
      </c>
      <c r="V6" s="211" t="s">
        <v>106</v>
      </c>
      <c r="W6" s="211" t="s">
        <v>107</v>
      </c>
      <c r="X6" s="211" t="s">
        <v>108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5" t="s">
        <v>109</v>
      </c>
      <c r="B8" s="226" t="s">
        <v>56</v>
      </c>
      <c r="C8" s="250" t="s">
        <v>57</v>
      </c>
      <c r="D8" s="227"/>
      <c r="E8" s="228"/>
      <c r="F8" s="229"/>
      <c r="G8" s="229">
        <f>SUMIF(AG9:AG9,"&lt;&gt;NOR",G9:G9)</f>
        <v>0</v>
      </c>
      <c r="H8" s="229"/>
      <c r="I8" s="229">
        <f>SUM(I9:I9)</f>
        <v>0</v>
      </c>
      <c r="J8" s="229"/>
      <c r="K8" s="229">
        <f>SUM(K9:K9)</f>
        <v>0</v>
      </c>
      <c r="L8" s="229"/>
      <c r="M8" s="229">
        <f>SUM(M9:M9)</f>
        <v>0</v>
      </c>
      <c r="N8" s="229"/>
      <c r="O8" s="229">
        <f>SUM(O9:O9)</f>
        <v>0</v>
      </c>
      <c r="P8" s="229"/>
      <c r="Q8" s="229">
        <f>SUM(Q9:Q9)</f>
        <v>0</v>
      </c>
      <c r="R8" s="229"/>
      <c r="S8" s="229"/>
      <c r="T8" s="230"/>
      <c r="U8" s="224"/>
      <c r="V8" s="224">
        <f>SUM(V9:V9)</f>
        <v>0</v>
      </c>
      <c r="W8" s="224"/>
      <c r="X8" s="224"/>
      <c r="AG8" t="s">
        <v>110</v>
      </c>
    </row>
    <row r="9" spans="1:60" outlineLevel="1" x14ac:dyDescent="0.2">
      <c r="A9" s="238">
        <v>1</v>
      </c>
      <c r="B9" s="239" t="s">
        <v>111</v>
      </c>
      <c r="C9" s="251" t="s">
        <v>112</v>
      </c>
      <c r="D9" s="240" t="s">
        <v>113</v>
      </c>
      <c r="E9" s="241">
        <v>4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3"/>
      <c r="S9" s="243" t="s">
        <v>114</v>
      </c>
      <c r="T9" s="244" t="s">
        <v>115</v>
      </c>
      <c r="U9" s="221">
        <v>0</v>
      </c>
      <c r="V9" s="221">
        <f>ROUND(E9*U9,2)</f>
        <v>0</v>
      </c>
      <c r="W9" s="221"/>
      <c r="X9" s="221" t="s">
        <v>116</v>
      </c>
      <c r="Y9" s="212"/>
      <c r="Z9" s="212"/>
      <c r="AA9" s="212"/>
      <c r="AB9" s="212"/>
      <c r="AC9" s="212"/>
      <c r="AD9" s="212"/>
      <c r="AE9" s="212"/>
      <c r="AF9" s="212"/>
      <c r="AG9" s="212" t="s">
        <v>117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">
      <c r="A10" s="225" t="s">
        <v>109</v>
      </c>
      <c r="B10" s="226" t="s">
        <v>58</v>
      </c>
      <c r="C10" s="250" t="s">
        <v>59</v>
      </c>
      <c r="D10" s="227"/>
      <c r="E10" s="228"/>
      <c r="F10" s="229"/>
      <c r="G10" s="229">
        <f>SUMIF(AG11:AG12,"&lt;&gt;NOR",G11:G12)</f>
        <v>0</v>
      </c>
      <c r="H10" s="229"/>
      <c r="I10" s="229">
        <f>SUM(I11:I12)</f>
        <v>0</v>
      </c>
      <c r="J10" s="229"/>
      <c r="K10" s="229">
        <f>SUM(K11:K12)</f>
        <v>0</v>
      </c>
      <c r="L10" s="229"/>
      <c r="M10" s="229">
        <f>SUM(M11:M12)</f>
        <v>0</v>
      </c>
      <c r="N10" s="229"/>
      <c r="O10" s="229">
        <f>SUM(O11:O12)</f>
        <v>0</v>
      </c>
      <c r="P10" s="229"/>
      <c r="Q10" s="229">
        <f>SUM(Q11:Q12)</f>
        <v>0</v>
      </c>
      <c r="R10" s="229"/>
      <c r="S10" s="229"/>
      <c r="T10" s="230"/>
      <c r="U10" s="224"/>
      <c r="V10" s="224">
        <f>SUM(V11:V12)</f>
        <v>0</v>
      </c>
      <c r="W10" s="224"/>
      <c r="X10" s="224"/>
      <c r="AG10" t="s">
        <v>110</v>
      </c>
    </row>
    <row r="11" spans="1:60" outlineLevel="1" x14ac:dyDescent="0.2">
      <c r="A11" s="238">
        <v>2</v>
      </c>
      <c r="B11" s="239" t="s">
        <v>118</v>
      </c>
      <c r="C11" s="251" t="s">
        <v>119</v>
      </c>
      <c r="D11" s="240" t="s">
        <v>120</v>
      </c>
      <c r="E11" s="241">
        <v>2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3"/>
      <c r="S11" s="243" t="s">
        <v>114</v>
      </c>
      <c r="T11" s="244" t="s">
        <v>115</v>
      </c>
      <c r="U11" s="221">
        <v>0</v>
      </c>
      <c r="V11" s="221">
        <f>ROUND(E11*U11,2)</f>
        <v>0</v>
      </c>
      <c r="W11" s="221"/>
      <c r="X11" s="221" t="s">
        <v>116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117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8">
        <v>3</v>
      </c>
      <c r="B12" s="239" t="s">
        <v>121</v>
      </c>
      <c r="C12" s="251" t="s">
        <v>122</v>
      </c>
      <c r="D12" s="240" t="s">
        <v>123</v>
      </c>
      <c r="E12" s="241">
        <v>94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3"/>
      <c r="S12" s="243" t="s">
        <v>114</v>
      </c>
      <c r="T12" s="244" t="s">
        <v>115</v>
      </c>
      <c r="U12" s="221">
        <v>0</v>
      </c>
      <c r="V12" s="221">
        <f>ROUND(E12*U12,2)</f>
        <v>0</v>
      </c>
      <c r="W12" s="221"/>
      <c r="X12" s="221" t="s">
        <v>116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">
      <c r="A13" s="225" t="s">
        <v>109</v>
      </c>
      <c r="B13" s="226" t="s">
        <v>60</v>
      </c>
      <c r="C13" s="250" t="s">
        <v>61</v>
      </c>
      <c r="D13" s="227"/>
      <c r="E13" s="228"/>
      <c r="F13" s="229"/>
      <c r="G13" s="229">
        <f>SUMIF(AG14:AG23,"&lt;&gt;NOR",G14:G23)</f>
        <v>0</v>
      </c>
      <c r="H13" s="229"/>
      <c r="I13" s="229">
        <f>SUM(I14:I23)</f>
        <v>0</v>
      </c>
      <c r="J13" s="229"/>
      <c r="K13" s="229">
        <f>SUM(K14:K23)</f>
        <v>0</v>
      </c>
      <c r="L13" s="229"/>
      <c r="M13" s="229">
        <f>SUM(M14:M23)</f>
        <v>0</v>
      </c>
      <c r="N13" s="229"/>
      <c r="O13" s="229">
        <f>SUM(O14:O23)</f>
        <v>13.34</v>
      </c>
      <c r="P13" s="229"/>
      <c r="Q13" s="229">
        <f>SUM(Q14:Q23)</f>
        <v>0</v>
      </c>
      <c r="R13" s="229"/>
      <c r="S13" s="229"/>
      <c r="T13" s="230"/>
      <c r="U13" s="224"/>
      <c r="V13" s="224">
        <f>SUM(V14:V23)</f>
        <v>236.24</v>
      </c>
      <c r="W13" s="224"/>
      <c r="X13" s="224"/>
      <c r="AG13" t="s">
        <v>110</v>
      </c>
    </row>
    <row r="14" spans="1:60" ht="22.5" outlineLevel="1" x14ac:dyDescent="0.2">
      <c r="A14" s="231">
        <v>4</v>
      </c>
      <c r="B14" s="232" t="s">
        <v>124</v>
      </c>
      <c r="C14" s="252" t="s">
        <v>125</v>
      </c>
      <c r="D14" s="233" t="s">
        <v>126</v>
      </c>
      <c r="E14" s="234">
        <v>520</v>
      </c>
      <c r="F14" s="235"/>
      <c r="G14" s="236">
        <f>ROUND(E14*F14,2)</f>
        <v>0</v>
      </c>
      <c r="H14" s="235"/>
      <c r="I14" s="236">
        <f>ROUND(E14*H14,2)</f>
        <v>0</v>
      </c>
      <c r="J14" s="235"/>
      <c r="K14" s="236">
        <f>ROUND(E14*J14,2)</f>
        <v>0</v>
      </c>
      <c r="L14" s="236">
        <v>21</v>
      </c>
      <c r="M14" s="236">
        <f>G14*(1+L14/100)</f>
        <v>0</v>
      </c>
      <c r="N14" s="236">
        <v>1.8380000000000001E-2</v>
      </c>
      <c r="O14" s="236">
        <f>ROUND(E14*N14,2)</f>
        <v>9.56</v>
      </c>
      <c r="P14" s="236">
        <v>0</v>
      </c>
      <c r="Q14" s="236">
        <f>ROUND(E14*P14,2)</f>
        <v>0</v>
      </c>
      <c r="R14" s="236" t="s">
        <v>127</v>
      </c>
      <c r="S14" s="236" t="s">
        <v>128</v>
      </c>
      <c r="T14" s="237" t="s">
        <v>128</v>
      </c>
      <c r="U14" s="221">
        <v>0.13</v>
      </c>
      <c r="V14" s="221">
        <f>ROUND(E14*U14,2)</f>
        <v>67.599999999999994</v>
      </c>
      <c r="W14" s="221"/>
      <c r="X14" s="221" t="s">
        <v>116</v>
      </c>
      <c r="Y14" s="212"/>
      <c r="Z14" s="212"/>
      <c r="AA14" s="212"/>
      <c r="AB14" s="212"/>
      <c r="AC14" s="212"/>
      <c r="AD14" s="212"/>
      <c r="AE14" s="212"/>
      <c r="AF14" s="212"/>
      <c r="AG14" s="212" t="s">
        <v>117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9"/>
      <c r="B15" s="220"/>
      <c r="C15" s="253" t="s">
        <v>129</v>
      </c>
      <c r="D15" s="245"/>
      <c r="E15" s="245"/>
      <c r="F15" s="245"/>
      <c r="G15" s="245"/>
      <c r="H15" s="221"/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12"/>
      <c r="Z15" s="212"/>
      <c r="AA15" s="212"/>
      <c r="AB15" s="212"/>
      <c r="AC15" s="212"/>
      <c r="AD15" s="212"/>
      <c r="AE15" s="212"/>
      <c r="AF15" s="212"/>
      <c r="AG15" s="212" t="s">
        <v>130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4" t="s">
        <v>131</v>
      </c>
      <c r="D16" s="246"/>
      <c r="E16" s="246"/>
      <c r="F16" s="246"/>
      <c r="G16" s="246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132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33.75" outlineLevel="1" x14ac:dyDescent="0.2">
      <c r="A17" s="231">
        <v>5</v>
      </c>
      <c r="B17" s="232" t="s">
        <v>133</v>
      </c>
      <c r="C17" s="252" t="s">
        <v>134</v>
      </c>
      <c r="D17" s="233" t="s">
        <v>126</v>
      </c>
      <c r="E17" s="234">
        <v>2080</v>
      </c>
      <c r="F17" s="235"/>
      <c r="G17" s="236">
        <f>ROUND(E17*F17,2)</f>
        <v>0</v>
      </c>
      <c r="H17" s="235"/>
      <c r="I17" s="236">
        <f>ROUND(E17*H17,2)</f>
        <v>0</v>
      </c>
      <c r="J17" s="235"/>
      <c r="K17" s="236">
        <f>ROUND(E17*J17,2)</f>
        <v>0</v>
      </c>
      <c r="L17" s="236">
        <v>21</v>
      </c>
      <c r="M17" s="236">
        <f>G17*(1+L17/100)</f>
        <v>0</v>
      </c>
      <c r="N17" s="236">
        <v>8.4999999999999995E-4</v>
      </c>
      <c r="O17" s="236">
        <f>ROUND(E17*N17,2)</f>
        <v>1.77</v>
      </c>
      <c r="P17" s="236">
        <v>0</v>
      </c>
      <c r="Q17" s="236">
        <f>ROUND(E17*P17,2)</f>
        <v>0</v>
      </c>
      <c r="R17" s="236" t="s">
        <v>127</v>
      </c>
      <c r="S17" s="236" t="s">
        <v>128</v>
      </c>
      <c r="T17" s="237" t="s">
        <v>128</v>
      </c>
      <c r="U17" s="221">
        <v>6.0000000000000001E-3</v>
      </c>
      <c r="V17" s="221">
        <f>ROUND(E17*U17,2)</f>
        <v>12.48</v>
      </c>
      <c r="W17" s="221"/>
      <c r="X17" s="221" t="s">
        <v>116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117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9"/>
      <c r="B18" s="220"/>
      <c r="C18" s="253" t="s">
        <v>129</v>
      </c>
      <c r="D18" s="245"/>
      <c r="E18" s="245"/>
      <c r="F18" s="245"/>
      <c r="G18" s="245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2"/>
      <c r="Z18" s="212"/>
      <c r="AA18" s="212"/>
      <c r="AB18" s="212"/>
      <c r="AC18" s="212"/>
      <c r="AD18" s="212"/>
      <c r="AE18" s="212"/>
      <c r="AF18" s="212"/>
      <c r="AG18" s="212" t="s">
        <v>130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8">
        <v>6</v>
      </c>
      <c r="B19" s="239" t="s">
        <v>135</v>
      </c>
      <c r="C19" s="251" t="s">
        <v>136</v>
      </c>
      <c r="D19" s="240" t="s">
        <v>126</v>
      </c>
      <c r="E19" s="241">
        <v>520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3" t="s">
        <v>127</v>
      </c>
      <c r="S19" s="243" t="s">
        <v>128</v>
      </c>
      <c r="T19" s="244" t="s">
        <v>128</v>
      </c>
      <c r="U19" s="221">
        <v>0.10199999999999999</v>
      </c>
      <c r="V19" s="221">
        <f>ROUND(E19*U19,2)</f>
        <v>53.04</v>
      </c>
      <c r="W19" s="221"/>
      <c r="X19" s="221" t="s">
        <v>116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117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38">
        <v>7</v>
      </c>
      <c r="B20" s="239" t="s">
        <v>137</v>
      </c>
      <c r="C20" s="251" t="s">
        <v>138</v>
      </c>
      <c r="D20" s="240" t="s">
        <v>126</v>
      </c>
      <c r="E20" s="241">
        <v>300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3">
        <v>6.3499999999999997E-3</v>
      </c>
      <c r="O20" s="243">
        <f>ROUND(E20*N20,2)</f>
        <v>1.91</v>
      </c>
      <c r="P20" s="243">
        <v>0</v>
      </c>
      <c r="Q20" s="243">
        <f>ROUND(E20*P20,2)</f>
        <v>0</v>
      </c>
      <c r="R20" s="243" t="s">
        <v>127</v>
      </c>
      <c r="S20" s="243" t="s">
        <v>128</v>
      </c>
      <c r="T20" s="244" t="s">
        <v>128</v>
      </c>
      <c r="U20" s="221">
        <v>0.26</v>
      </c>
      <c r="V20" s="221">
        <f>ROUND(E20*U20,2)</f>
        <v>78</v>
      </c>
      <c r="W20" s="221"/>
      <c r="X20" s="221" t="s">
        <v>116</v>
      </c>
      <c r="Y20" s="212"/>
      <c r="Z20" s="212"/>
      <c r="AA20" s="212"/>
      <c r="AB20" s="212"/>
      <c r="AC20" s="212"/>
      <c r="AD20" s="212"/>
      <c r="AE20" s="212"/>
      <c r="AF20" s="212"/>
      <c r="AG20" s="212" t="s">
        <v>117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8">
        <v>8</v>
      </c>
      <c r="B21" s="239" t="s">
        <v>139</v>
      </c>
      <c r="C21" s="251" t="s">
        <v>140</v>
      </c>
      <c r="D21" s="240" t="s">
        <v>126</v>
      </c>
      <c r="E21" s="241">
        <v>520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3" t="s">
        <v>127</v>
      </c>
      <c r="S21" s="243" t="s">
        <v>128</v>
      </c>
      <c r="T21" s="244" t="s">
        <v>128</v>
      </c>
      <c r="U21" s="221">
        <v>3.0300000000000001E-2</v>
      </c>
      <c r="V21" s="221">
        <f>ROUND(E21*U21,2)</f>
        <v>15.76</v>
      </c>
      <c r="W21" s="221"/>
      <c r="X21" s="221" t="s">
        <v>116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117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33.75" outlineLevel="1" x14ac:dyDescent="0.2">
      <c r="A22" s="238">
        <v>9</v>
      </c>
      <c r="B22" s="239" t="s">
        <v>141</v>
      </c>
      <c r="C22" s="251" t="s">
        <v>142</v>
      </c>
      <c r="D22" s="240" t="s">
        <v>126</v>
      </c>
      <c r="E22" s="241">
        <v>2080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3">
        <v>5.0000000000000002E-5</v>
      </c>
      <c r="O22" s="243">
        <f>ROUND(E22*N22,2)</f>
        <v>0.1</v>
      </c>
      <c r="P22" s="243">
        <v>0</v>
      </c>
      <c r="Q22" s="243">
        <f>ROUND(E22*P22,2)</f>
        <v>0</v>
      </c>
      <c r="R22" s="243" t="s">
        <v>127</v>
      </c>
      <c r="S22" s="243" t="s">
        <v>128</v>
      </c>
      <c r="T22" s="244" t="s">
        <v>128</v>
      </c>
      <c r="U22" s="221">
        <v>0</v>
      </c>
      <c r="V22" s="221">
        <f>ROUND(E22*U22,2)</f>
        <v>0</v>
      </c>
      <c r="W22" s="221"/>
      <c r="X22" s="221" t="s">
        <v>116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117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38">
        <v>10</v>
      </c>
      <c r="B23" s="239" t="s">
        <v>143</v>
      </c>
      <c r="C23" s="251" t="s">
        <v>144</v>
      </c>
      <c r="D23" s="240" t="s">
        <v>126</v>
      </c>
      <c r="E23" s="241">
        <v>520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3">
        <v>0</v>
      </c>
      <c r="O23" s="243">
        <f>ROUND(E23*N23,2)</f>
        <v>0</v>
      </c>
      <c r="P23" s="243">
        <v>0</v>
      </c>
      <c r="Q23" s="243">
        <f>ROUND(E23*P23,2)</f>
        <v>0</v>
      </c>
      <c r="R23" s="243" t="s">
        <v>127</v>
      </c>
      <c r="S23" s="243" t="s">
        <v>128</v>
      </c>
      <c r="T23" s="244" t="s">
        <v>128</v>
      </c>
      <c r="U23" s="221">
        <v>1.7999999999999999E-2</v>
      </c>
      <c r="V23" s="221">
        <f>ROUND(E23*U23,2)</f>
        <v>9.36</v>
      </c>
      <c r="W23" s="221"/>
      <c r="X23" s="221" t="s">
        <v>116</v>
      </c>
      <c r="Y23" s="212"/>
      <c r="Z23" s="212"/>
      <c r="AA23" s="212"/>
      <c r="AB23" s="212"/>
      <c r="AC23" s="212"/>
      <c r="AD23" s="212"/>
      <c r="AE23" s="212"/>
      <c r="AF23" s="212"/>
      <c r="AG23" s="212" t="s">
        <v>117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">
      <c r="A24" s="225" t="s">
        <v>109</v>
      </c>
      <c r="B24" s="226" t="s">
        <v>62</v>
      </c>
      <c r="C24" s="250" t="s">
        <v>63</v>
      </c>
      <c r="D24" s="227"/>
      <c r="E24" s="228"/>
      <c r="F24" s="229"/>
      <c r="G24" s="229">
        <f>SUMIF(AG25:AG26,"&lt;&gt;NOR",G25:G26)</f>
        <v>0</v>
      </c>
      <c r="H24" s="229"/>
      <c r="I24" s="229">
        <f>SUM(I25:I26)</f>
        <v>0</v>
      </c>
      <c r="J24" s="229"/>
      <c r="K24" s="229">
        <f>SUM(K25:K26)</f>
        <v>0</v>
      </c>
      <c r="L24" s="229"/>
      <c r="M24" s="229">
        <f>SUM(M25:M26)</f>
        <v>0</v>
      </c>
      <c r="N24" s="229"/>
      <c r="O24" s="229">
        <f>SUM(O25:O26)</f>
        <v>0</v>
      </c>
      <c r="P24" s="229"/>
      <c r="Q24" s="229">
        <f>SUM(Q25:Q26)</f>
        <v>0</v>
      </c>
      <c r="R24" s="229"/>
      <c r="S24" s="229"/>
      <c r="T24" s="230"/>
      <c r="U24" s="224"/>
      <c r="V24" s="224">
        <f>SUM(V25:V26)</f>
        <v>25.23</v>
      </c>
      <c r="W24" s="224"/>
      <c r="X24" s="224"/>
      <c r="AG24" t="s">
        <v>110</v>
      </c>
    </row>
    <row r="25" spans="1:60" ht="33.75" outlineLevel="1" x14ac:dyDescent="0.2">
      <c r="A25" s="231">
        <v>11</v>
      </c>
      <c r="B25" s="232" t="s">
        <v>145</v>
      </c>
      <c r="C25" s="252" t="s">
        <v>146</v>
      </c>
      <c r="D25" s="233" t="s">
        <v>147</v>
      </c>
      <c r="E25" s="234">
        <v>13.3346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6">
        <v>0</v>
      </c>
      <c r="O25" s="236">
        <f>ROUND(E25*N25,2)</f>
        <v>0</v>
      </c>
      <c r="P25" s="236">
        <v>0</v>
      </c>
      <c r="Q25" s="236">
        <f>ROUND(E25*P25,2)</f>
        <v>0</v>
      </c>
      <c r="R25" s="236" t="s">
        <v>148</v>
      </c>
      <c r="S25" s="236" t="s">
        <v>128</v>
      </c>
      <c r="T25" s="237" t="s">
        <v>128</v>
      </c>
      <c r="U25" s="221">
        <v>1.8919999999999999</v>
      </c>
      <c r="V25" s="221">
        <f>ROUND(E25*U25,2)</f>
        <v>25.23</v>
      </c>
      <c r="W25" s="221"/>
      <c r="X25" s="221" t="s">
        <v>149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150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3" t="s">
        <v>151</v>
      </c>
      <c r="D26" s="245"/>
      <c r="E26" s="245"/>
      <c r="F26" s="245"/>
      <c r="G26" s="245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130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">
      <c r="A27" s="225" t="s">
        <v>109</v>
      </c>
      <c r="B27" s="226" t="s">
        <v>64</v>
      </c>
      <c r="C27" s="250" t="s">
        <v>65</v>
      </c>
      <c r="D27" s="227"/>
      <c r="E27" s="228"/>
      <c r="F27" s="229"/>
      <c r="G27" s="229">
        <f>SUMIF(AG28:AG28,"&lt;&gt;NOR",G28:G28)</f>
        <v>0</v>
      </c>
      <c r="H27" s="229"/>
      <c r="I27" s="229">
        <f>SUM(I28:I28)</f>
        <v>0</v>
      </c>
      <c r="J27" s="229"/>
      <c r="K27" s="229">
        <f>SUM(K28:K28)</f>
        <v>0</v>
      </c>
      <c r="L27" s="229"/>
      <c r="M27" s="229">
        <f>SUM(M28:M28)</f>
        <v>0</v>
      </c>
      <c r="N27" s="229"/>
      <c r="O27" s="229">
        <f>SUM(O28:O28)</f>
        <v>0</v>
      </c>
      <c r="P27" s="229"/>
      <c r="Q27" s="229">
        <f>SUM(Q28:Q28)</f>
        <v>0.82</v>
      </c>
      <c r="R27" s="229"/>
      <c r="S27" s="229"/>
      <c r="T27" s="230"/>
      <c r="U27" s="224"/>
      <c r="V27" s="224">
        <f>SUM(V28:V28)</f>
        <v>25.03</v>
      </c>
      <c r="W27" s="224"/>
      <c r="X27" s="224"/>
      <c r="AG27" t="s">
        <v>110</v>
      </c>
    </row>
    <row r="28" spans="1:60" outlineLevel="1" x14ac:dyDescent="0.2">
      <c r="A28" s="238">
        <v>12</v>
      </c>
      <c r="B28" s="239" t="s">
        <v>152</v>
      </c>
      <c r="C28" s="251" t="s">
        <v>153</v>
      </c>
      <c r="D28" s="240" t="s">
        <v>126</v>
      </c>
      <c r="E28" s="241">
        <v>715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3">
        <v>0</v>
      </c>
      <c r="O28" s="243">
        <f>ROUND(E28*N28,2)</f>
        <v>0</v>
      </c>
      <c r="P28" s="243">
        <v>1.15E-3</v>
      </c>
      <c r="Q28" s="243">
        <f>ROUND(E28*P28,2)</f>
        <v>0.82</v>
      </c>
      <c r="R28" s="243" t="s">
        <v>154</v>
      </c>
      <c r="S28" s="243" t="s">
        <v>128</v>
      </c>
      <c r="T28" s="244" t="s">
        <v>128</v>
      </c>
      <c r="U28" s="221">
        <v>3.5000000000000003E-2</v>
      </c>
      <c r="V28" s="221">
        <f>ROUND(E28*U28,2)</f>
        <v>25.03</v>
      </c>
      <c r="W28" s="221"/>
      <c r="X28" s="221" t="s">
        <v>116</v>
      </c>
      <c r="Y28" s="212"/>
      <c r="Z28" s="212"/>
      <c r="AA28" s="212"/>
      <c r="AB28" s="212"/>
      <c r="AC28" s="212"/>
      <c r="AD28" s="212"/>
      <c r="AE28" s="212"/>
      <c r="AF28" s="212"/>
      <c r="AG28" s="212" t="s">
        <v>117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25" t="s">
        <v>109</v>
      </c>
      <c r="B29" s="226" t="s">
        <v>66</v>
      </c>
      <c r="C29" s="250" t="s">
        <v>67</v>
      </c>
      <c r="D29" s="227"/>
      <c r="E29" s="228"/>
      <c r="F29" s="229"/>
      <c r="G29" s="229">
        <f>SUMIF(AG30:AG30,"&lt;&gt;NOR",G30:G30)</f>
        <v>0</v>
      </c>
      <c r="H29" s="229"/>
      <c r="I29" s="229">
        <f>SUM(I30:I30)</f>
        <v>0</v>
      </c>
      <c r="J29" s="229"/>
      <c r="K29" s="229">
        <f>SUM(K30:K30)</f>
        <v>0</v>
      </c>
      <c r="L29" s="229"/>
      <c r="M29" s="229">
        <f>SUM(M30:M30)</f>
        <v>0</v>
      </c>
      <c r="N29" s="229"/>
      <c r="O29" s="229">
        <f>SUM(O30:O30)</f>
        <v>0</v>
      </c>
      <c r="P29" s="229"/>
      <c r="Q29" s="229">
        <f>SUM(Q30:Q30)</f>
        <v>0.08</v>
      </c>
      <c r="R29" s="229"/>
      <c r="S29" s="229"/>
      <c r="T29" s="230"/>
      <c r="U29" s="224"/>
      <c r="V29" s="224">
        <f>SUM(V30:V30)</f>
        <v>1.61</v>
      </c>
      <c r="W29" s="224"/>
      <c r="X29" s="224"/>
      <c r="AG29" t="s">
        <v>110</v>
      </c>
    </row>
    <row r="30" spans="1:60" outlineLevel="1" x14ac:dyDescent="0.2">
      <c r="A30" s="238">
        <v>13</v>
      </c>
      <c r="B30" s="239" t="s">
        <v>155</v>
      </c>
      <c r="C30" s="251" t="s">
        <v>156</v>
      </c>
      <c r="D30" s="240" t="s">
        <v>120</v>
      </c>
      <c r="E30" s="241">
        <v>4</v>
      </c>
      <c r="F30" s="242"/>
      <c r="G30" s="243">
        <f>ROUND(E30*F30,2)</f>
        <v>0</v>
      </c>
      <c r="H30" s="242"/>
      <c r="I30" s="243">
        <f>ROUND(E30*H30,2)</f>
        <v>0</v>
      </c>
      <c r="J30" s="242"/>
      <c r="K30" s="243">
        <f>ROUND(E30*J30,2)</f>
        <v>0</v>
      </c>
      <c r="L30" s="243">
        <v>21</v>
      </c>
      <c r="M30" s="243">
        <f>G30*(1+L30/100)</f>
        <v>0</v>
      </c>
      <c r="N30" s="243">
        <v>0</v>
      </c>
      <c r="O30" s="243">
        <f>ROUND(E30*N30,2)</f>
        <v>0</v>
      </c>
      <c r="P30" s="243">
        <v>2.1129999999999999E-2</v>
      </c>
      <c r="Q30" s="243">
        <f>ROUND(E30*P30,2)</f>
        <v>0.08</v>
      </c>
      <c r="R30" s="243" t="s">
        <v>157</v>
      </c>
      <c r="S30" s="243" t="s">
        <v>128</v>
      </c>
      <c r="T30" s="244" t="s">
        <v>128</v>
      </c>
      <c r="U30" s="221">
        <v>0.40300000000000002</v>
      </c>
      <c r="V30" s="221">
        <f>ROUND(E30*U30,2)</f>
        <v>1.61</v>
      </c>
      <c r="W30" s="221"/>
      <c r="X30" s="221" t="s">
        <v>116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117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25" t="s">
        <v>109</v>
      </c>
      <c r="B31" s="226" t="s">
        <v>68</v>
      </c>
      <c r="C31" s="250" t="s">
        <v>69</v>
      </c>
      <c r="D31" s="227"/>
      <c r="E31" s="228"/>
      <c r="F31" s="229"/>
      <c r="G31" s="229">
        <f>SUMIF(AG32:AG83,"&lt;&gt;NOR",G32:G83)</f>
        <v>0</v>
      </c>
      <c r="H31" s="229"/>
      <c r="I31" s="229">
        <f>SUM(I32:I83)</f>
        <v>0</v>
      </c>
      <c r="J31" s="229"/>
      <c r="K31" s="229">
        <f>SUM(K32:K83)</f>
        <v>0</v>
      </c>
      <c r="L31" s="229"/>
      <c r="M31" s="229">
        <f>SUM(M32:M83)</f>
        <v>0</v>
      </c>
      <c r="N31" s="229"/>
      <c r="O31" s="229">
        <f>SUM(O32:O83)</f>
        <v>25.95</v>
      </c>
      <c r="P31" s="229"/>
      <c r="Q31" s="229">
        <f>SUM(Q32:Q83)</f>
        <v>4.18</v>
      </c>
      <c r="R31" s="229"/>
      <c r="S31" s="229"/>
      <c r="T31" s="230"/>
      <c r="U31" s="224"/>
      <c r="V31" s="224">
        <f>SUM(V32:V83)</f>
        <v>501.97</v>
      </c>
      <c r="W31" s="224"/>
      <c r="X31" s="224"/>
      <c r="AG31" t="s">
        <v>110</v>
      </c>
    </row>
    <row r="32" spans="1:60" ht="22.5" outlineLevel="1" x14ac:dyDescent="0.2">
      <c r="A32" s="238">
        <v>14</v>
      </c>
      <c r="B32" s="239" t="s">
        <v>158</v>
      </c>
      <c r="C32" s="251" t="s">
        <v>159</v>
      </c>
      <c r="D32" s="240" t="s">
        <v>120</v>
      </c>
      <c r="E32" s="241">
        <v>107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3">
        <v>0</v>
      </c>
      <c r="O32" s="243">
        <f>ROUND(E32*N32,2)</f>
        <v>0</v>
      </c>
      <c r="P32" s="243">
        <v>0</v>
      </c>
      <c r="Q32" s="243">
        <f>ROUND(E32*P32,2)</f>
        <v>0</v>
      </c>
      <c r="R32" s="243" t="s">
        <v>160</v>
      </c>
      <c r="S32" s="243" t="s">
        <v>128</v>
      </c>
      <c r="T32" s="244" t="s">
        <v>128</v>
      </c>
      <c r="U32" s="221">
        <v>8.4000000000000005E-2</v>
      </c>
      <c r="V32" s="221">
        <f>ROUND(E32*U32,2)</f>
        <v>8.99</v>
      </c>
      <c r="W32" s="221"/>
      <c r="X32" s="221" t="s">
        <v>116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117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ht="22.5" outlineLevel="1" x14ac:dyDescent="0.2">
      <c r="A33" s="231">
        <v>15</v>
      </c>
      <c r="B33" s="232" t="s">
        <v>161</v>
      </c>
      <c r="C33" s="252" t="s">
        <v>162</v>
      </c>
      <c r="D33" s="233" t="s">
        <v>123</v>
      </c>
      <c r="E33" s="234">
        <v>88</v>
      </c>
      <c r="F33" s="235"/>
      <c r="G33" s="236">
        <f>ROUND(E33*F33,2)</f>
        <v>0</v>
      </c>
      <c r="H33" s="235"/>
      <c r="I33" s="236">
        <f>ROUND(E33*H33,2)</f>
        <v>0</v>
      </c>
      <c r="J33" s="235"/>
      <c r="K33" s="236">
        <f>ROUND(E33*J33,2)</f>
        <v>0</v>
      </c>
      <c r="L33" s="236">
        <v>21</v>
      </c>
      <c r="M33" s="236">
        <f>G33*(1+L33/100)</f>
        <v>0</v>
      </c>
      <c r="N33" s="236">
        <v>0</v>
      </c>
      <c r="O33" s="236">
        <f>ROUND(E33*N33,2)</f>
        <v>0</v>
      </c>
      <c r="P33" s="236">
        <v>8.0000000000000002E-3</v>
      </c>
      <c r="Q33" s="236">
        <f>ROUND(E33*P33,2)</f>
        <v>0.7</v>
      </c>
      <c r="R33" s="236" t="s">
        <v>160</v>
      </c>
      <c r="S33" s="236" t="s">
        <v>128</v>
      </c>
      <c r="T33" s="237" t="s">
        <v>128</v>
      </c>
      <c r="U33" s="221">
        <v>0.10199999999999999</v>
      </c>
      <c r="V33" s="221">
        <f>ROUND(E33*U33,2)</f>
        <v>8.98</v>
      </c>
      <c r="W33" s="221"/>
      <c r="X33" s="221" t="s">
        <v>116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117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5" t="s">
        <v>163</v>
      </c>
      <c r="D34" s="222"/>
      <c r="E34" s="223">
        <v>88</v>
      </c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164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31">
        <v>16</v>
      </c>
      <c r="B35" s="232" t="s">
        <v>165</v>
      </c>
      <c r="C35" s="252" t="s">
        <v>166</v>
      </c>
      <c r="D35" s="233" t="s">
        <v>123</v>
      </c>
      <c r="E35" s="234">
        <v>11.3</v>
      </c>
      <c r="F35" s="235"/>
      <c r="G35" s="236">
        <f>ROUND(E35*F35,2)</f>
        <v>0</v>
      </c>
      <c r="H35" s="235"/>
      <c r="I35" s="236">
        <f>ROUND(E35*H35,2)</f>
        <v>0</v>
      </c>
      <c r="J35" s="235"/>
      <c r="K35" s="236">
        <f>ROUND(E35*J35,2)</f>
        <v>0</v>
      </c>
      <c r="L35" s="236">
        <v>21</v>
      </c>
      <c r="M35" s="236">
        <f>G35*(1+L35/100)</f>
        <v>0</v>
      </c>
      <c r="N35" s="236">
        <v>1.6000000000000001E-4</v>
      </c>
      <c r="O35" s="236">
        <f>ROUND(E35*N35,2)</f>
        <v>0</v>
      </c>
      <c r="P35" s="236">
        <v>1.2319999999999999E-2</v>
      </c>
      <c r="Q35" s="236">
        <f>ROUND(E35*P35,2)</f>
        <v>0.14000000000000001</v>
      </c>
      <c r="R35" s="236" t="s">
        <v>160</v>
      </c>
      <c r="S35" s="236" t="s">
        <v>128</v>
      </c>
      <c r="T35" s="237" t="s">
        <v>128</v>
      </c>
      <c r="U35" s="221">
        <v>0.33815000000000001</v>
      </c>
      <c r="V35" s="221">
        <f>ROUND(E35*U35,2)</f>
        <v>3.82</v>
      </c>
      <c r="W35" s="221"/>
      <c r="X35" s="221" t="s">
        <v>116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117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5" t="s">
        <v>167</v>
      </c>
      <c r="D36" s="222"/>
      <c r="E36" s="223">
        <v>1.5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164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55" t="s">
        <v>168</v>
      </c>
      <c r="D37" s="222"/>
      <c r="E37" s="223">
        <v>4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2"/>
      <c r="Z37" s="212"/>
      <c r="AA37" s="212"/>
      <c r="AB37" s="212"/>
      <c r="AC37" s="212"/>
      <c r="AD37" s="212"/>
      <c r="AE37" s="212"/>
      <c r="AF37" s="212"/>
      <c r="AG37" s="212" t="s">
        <v>164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55" t="s">
        <v>169</v>
      </c>
      <c r="D38" s="222"/>
      <c r="E38" s="223">
        <v>2.8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164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5" t="s">
        <v>170</v>
      </c>
      <c r="D39" s="222"/>
      <c r="E39" s="223">
        <v>3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164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31">
        <v>17</v>
      </c>
      <c r="B40" s="232" t="s">
        <v>171</v>
      </c>
      <c r="C40" s="252" t="s">
        <v>172</v>
      </c>
      <c r="D40" s="233" t="s">
        <v>123</v>
      </c>
      <c r="E40" s="234">
        <v>46.5</v>
      </c>
      <c r="F40" s="235"/>
      <c r="G40" s="236">
        <f>ROUND(E40*F40,2)</f>
        <v>0</v>
      </c>
      <c r="H40" s="235"/>
      <c r="I40" s="236">
        <f>ROUND(E40*H40,2)</f>
        <v>0</v>
      </c>
      <c r="J40" s="235"/>
      <c r="K40" s="236">
        <f>ROUND(E40*J40,2)</f>
        <v>0</v>
      </c>
      <c r="L40" s="236">
        <v>21</v>
      </c>
      <c r="M40" s="236">
        <f>G40*(1+L40/100)</f>
        <v>0</v>
      </c>
      <c r="N40" s="236">
        <v>1.6000000000000001E-4</v>
      </c>
      <c r="O40" s="236">
        <f>ROUND(E40*N40,2)</f>
        <v>0.01</v>
      </c>
      <c r="P40" s="236">
        <v>1.584E-2</v>
      </c>
      <c r="Q40" s="236">
        <f>ROUND(E40*P40,2)</f>
        <v>0.74</v>
      </c>
      <c r="R40" s="236" t="s">
        <v>160</v>
      </c>
      <c r="S40" s="236" t="s">
        <v>128</v>
      </c>
      <c r="T40" s="237" t="s">
        <v>128</v>
      </c>
      <c r="U40" s="221">
        <v>0.41909999999999997</v>
      </c>
      <c r="V40" s="221">
        <f>ROUND(E40*U40,2)</f>
        <v>19.489999999999998</v>
      </c>
      <c r="W40" s="221"/>
      <c r="X40" s="221" t="s">
        <v>116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117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55" t="s">
        <v>173</v>
      </c>
      <c r="D41" s="222"/>
      <c r="E41" s="223">
        <v>2.5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164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5" t="s">
        <v>174</v>
      </c>
      <c r="D42" s="222"/>
      <c r="E42" s="223">
        <v>6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164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5" t="s">
        <v>175</v>
      </c>
      <c r="D43" s="222"/>
      <c r="E43" s="223">
        <v>8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164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55" t="s">
        <v>176</v>
      </c>
      <c r="D44" s="222"/>
      <c r="E44" s="223">
        <v>30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2"/>
      <c r="Z44" s="212"/>
      <c r="AA44" s="212"/>
      <c r="AB44" s="212"/>
      <c r="AC44" s="212"/>
      <c r="AD44" s="212"/>
      <c r="AE44" s="212"/>
      <c r="AF44" s="212"/>
      <c r="AG44" s="212" t="s">
        <v>164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33.75" outlineLevel="1" x14ac:dyDescent="0.2">
      <c r="A45" s="231">
        <v>18</v>
      </c>
      <c r="B45" s="232" t="s">
        <v>177</v>
      </c>
      <c r="C45" s="252" t="s">
        <v>178</v>
      </c>
      <c r="D45" s="233" t="s">
        <v>123</v>
      </c>
      <c r="E45" s="234">
        <v>10.5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6">
        <v>1.6000000000000001E-4</v>
      </c>
      <c r="O45" s="236">
        <f>ROUND(E45*N45,2)</f>
        <v>0</v>
      </c>
      <c r="P45" s="236">
        <v>1.584E-2</v>
      </c>
      <c r="Q45" s="236">
        <f>ROUND(E45*P45,2)</f>
        <v>0.17</v>
      </c>
      <c r="R45" s="236" t="s">
        <v>160</v>
      </c>
      <c r="S45" s="236" t="s">
        <v>128</v>
      </c>
      <c r="T45" s="237" t="s">
        <v>128</v>
      </c>
      <c r="U45" s="221">
        <v>0.36980000000000002</v>
      </c>
      <c r="V45" s="221">
        <f>ROUND(E45*U45,2)</f>
        <v>3.88</v>
      </c>
      <c r="W45" s="221"/>
      <c r="X45" s="221" t="s">
        <v>116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117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5" t="s">
        <v>179</v>
      </c>
      <c r="D46" s="222"/>
      <c r="E46" s="223">
        <v>10.5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164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31">
        <v>19</v>
      </c>
      <c r="B47" s="232" t="s">
        <v>180</v>
      </c>
      <c r="C47" s="252" t="s">
        <v>181</v>
      </c>
      <c r="D47" s="233" t="s">
        <v>123</v>
      </c>
      <c r="E47" s="234">
        <v>2</v>
      </c>
      <c r="F47" s="235"/>
      <c r="G47" s="236">
        <f>ROUND(E47*F47,2)</f>
        <v>0</v>
      </c>
      <c r="H47" s="235"/>
      <c r="I47" s="236">
        <f>ROUND(E47*H47,2)</f>
        <v>0</v>
      </c>
      <c r="J47" s="235"/>
      <c r="K47" s="236">
        <f>ROUND(E47*J47,2)</f>
        <v>0</v>
      </c>
      <c r="L47" s="236">
        <v>21</v>
      </c>
      <c r="M47" s="236">
        <f>G47*(1+L47/100)</f>
        <v>0</v>
      </c>
      <c r="N47" s="236">
        <v>1.6000000000000001E-4</v>
      </c>
      <c r="O47" s="236">
        <f>ROUND(E47*N47,2)</f>
        <v>0</v>
      </c>
      <c r="P47" s="236">
        <v>3.5749999999999997E-2</v>
      </c>
      <c r="Q47" s="236">
        <f>ROUND(E47*P47,2)</f>
        <v>7.0000000000000007E-2</v>
      </c>
      <c r="R47" s="236" t="s">
        <v>160</v>
      </c>
      <c r="S47" s="236" t="s">
        <v>128</v>
      </c>
      <c r="T47" s="237" t="s">
        <v>128</v>
      </c>
      <c r="U47" s="221">
        <v>0.4733</v>
      </c>
      <c r="V47" s="221">
        <f>ROUND(E47*U47,2)</f>
        <v>0.95</v>
      </c>
      <c r="W47" s="221"/>
      <c r="X47" s="221" t="s">
        <v>116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117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55" t="s">
        <v>182</v>
      </c>
      <c r="D48" s="222"/>
      <c r="E48" s="223">
        <v>2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164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31">
        <v>20</v>
      </c>
      <c r="B49" s="232" t="s">
        <v>183</v>
      </c>
      <c r="C49" s="252" t="s">
        <v>184</v>
      </c>
      <c r="D49" s="233" t="s">
        <v>123</v>
      </c>
      <c r="E49" s="234">
        <v>3.5</v>
      </c>
      <c r="F49" s="235"/>
      <c r="G49" s="236">
        <f>ROUND(E49*F49,2)</f>
        <v>0</v>
      </c>
      <c r="H49" s="235"/>
      <c r="I49" s="236">
        <f>ROUND(E49*H49,2)</f>
        <v>0</v>
      </c>
      <c r="J49" s="235"/>
      <c r="K49" s="236">
        <f>ROUND(E49*J49,2)</f>
        <v>0</v>
      </c>
      <c r="L49" s="236">
        <v>21</v>
      </c>
      <c r="M49" s="236">
        <f>G49*(1+L49/100)</f>
        <v>0</v>
      </c>
      <c r="N49" s="236">
        <v>1.6000000000000001E-4</v>
      </c>
      <c r="O49" s="236">
        <f>ROUND(E49*N49,2)</f>
        <v>0</v>
      </c>
      <c r="P49" s="236">
        <v>3.5749999999999997E-2</v>
      </c>
      <c r="Q49" s="236">
        <f>ROUND(E49*P49,2)</f>
        <v>0.13</v>
      </c>
      <c r="R49" s="236" t="s">
        <v>160</v>
      </c>
      <c r="S49" s="236" t="s">
        <v>128</v>
      </c>
      <c r="T49" s="237" t="s">
        <v>128</v>
      </c>
      <c r="U49" s="221">
        <v>0.4335</v>
      </c>
      <c r="V49" s="221">
        <f>ROUND(E49*U49,2)</f>
        <v>1.52</v>
      </c>
      <c r="W49" s="221"/>
      <c r="X49" s="221" t="s">
        <v>116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117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5" t="s">
        <v>185</v>
      </c>
      <c r="D50" s="222"/>
      <c r="E50" s="223">
        <v>3.5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164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33.75" outlineLevel="1" x14ac:dyDescent="0.2">
      <c r="A51" s="231">
        <v>21</v>
      </c>
      <c r="B51" s="232" t="s">
        <v>186</v>
      </c>
      <c r="C51" s="252" t="s">
        <v>187</v>
      </c>
      <c r="D51" s="233" t="s">
        <v>123</v>
      </c>
      <c r="E51" s="234">
        <v>88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6">
        <v>7.1199999999999996E-3</v>
      </c>
      <c r="O51" s="236">
        <f>ROUND(E51*N51,2)</f>
        <v>0.63</v>
      </c>
      <c r="P51" s="236">
        <v>0</v>
      </c>
      <c r="Q51" s="236">
        <f>ROUND(E51*P51,2)</f>
        <v>0</v>
      </c>
      <c r="R51" s="236" t="s">
        <v>160</v>
      </c>
      <c r="S51" s="236" t="s">
        <v>128</v>
      </c>
      <c r="T51" s="237" t="s">
        <v>128</v>
      </c>
      <c r="U51" s="221">
        <v>0.34200000000000003</v>
      </c>
      <c r="V51" s="221">
        <f>ROUND(E51*U51,2)</f>
        <v>30.1</v>
      </c>
      <c r="W51" s="221"/>
      <c r="X51" s="221" t="s">
        <v>116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117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5" t="s">
        <v>188</v>
      </c>
      <c r="D52" s="222"/>
      <c r="E52" s="223">
        <v>88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164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33.75" outlineLevel="1" x14ac:dyDescent="0.2">
      <c r="A53" s="231">
        <v>22</v>
      </c>
      <c r="B53" s="232" t="s">
        <v>189</v>
      </c>
      <c r="C53" s="252" t="s">
        <v>190</v>
      </c>
      <c r="D53" s="233" t="s">
        <v>123</v>
      </c>
      <c r="E53" s="234">
        <v>85.93</v>
      </c>
      <c r="F53" s="235"/>
      <c r="G53" s="236">
        <f>ROUND(E53*F53,2)</f>
        <v>0</v>
      </c>
      <c r="H53" s="235"/>
      <c r="I53" s="236">
        <f>ROUND(E53*H53,2)</f>
        <v>0</v>
      </c>
      <c r="J53" s="235"/>
      <c r="K53" s="236">
        <f>ROUND(E53*J53,2)</f>
        <v>0</v>
      </c>
      <c r="L53" s="236">
        <v>21</v>
      </c>
      <c r="M53" s="236">
        <f>G53*(1+L53/100)</f>
        <v>0</v>
      </c>
      <c r="N53" s="236">
        <v>1.4670000000000001E-2</v>
      </c>
      <c r="O53" s="236">
        <f>ROUND(E53*N53,2)</f>
        <v>1.26</v>
      </c>
      <c r="P53" s="236">
        <v>0</v>
      </c>
      <c r="Q53" s="236">
        <f>ROUND(E53*P53,2)</f>
        <v>0</v>
      </c>
      <c r="R53" s="236" t="s">
        <v>160</v>
      </c>
      <c r="S53" s="236" t="s">
        <v>128</v>
      </c>
      <c r="T53" s="237" t="s">
        <v>128</v>
      </c>
      <c r="U53" s="221">
        <v>0.41599999999999998</v>
      </c>
      <c r="V53" s="221">
        <f>ROUND(E53*U53,2)</f>
        <v>35.75</v>
      </c>
      <c r="W53" s="221"/>
      <c r="X53" s="221" t="s">
        <v>116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117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5" t="s">
        <v>167</v>
      </c>
      <c r="D54" s="222"/>
      <c r="E54" s="223">
        <v>1.5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164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5" t="s">
        <v>168</v>
      </c>
      <c r="D55" s="222"/>
      <c r="E55" s="223">
        <v>4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164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5" t="s">
        <v>169</v>
      </c>
      <c r="D56" s="222"/>
      <c r="E56" s="223">
        <v>2.8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164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5" t="s">
        <v>170</v>
      </c>
      <c r="D57" s="222"/>
      <c r="E57" s="223">
        <v>3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164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55" t="s">
        <v>191</v>
      </c>
      <c r="D58" s="222"/>
      <c r="E58" s="223">
        <v>74.63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2"/>
      <c r="Z58" s="212"/>
      <c r="AA58" s="212"/>
      <c r="AB58" s="212"/>
      <c r="AC58" s="212"/>
      <c r="AD58" s="212"/>
      <c r="AE58" s="212"/>
      <c r="AF58" s="212"/>
      <c r="AG58" s="212" t="s">
        <v>164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33.75" outlineLevel="1" x14ac:dyDescent="0.2">
      <c r="A59" s="231">
        <v>23</v>
      </c>
      <c r="B59" s="232" t="s">
        <v>192</v>
      </c>
      <c r="C59" s="252" t="s">
        <v>193</v>
      </c>
      <c r="D59" s="233" t="s">
        <v>123</v>
      </c>
      <c r="E59" s="234">
        <v>154.19999999999999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6">
        <v>1.602E-2</v>
      </c>
      <c r="O59" s="236">
        <f>ROUND(E59*N59,2)</f>
        <v>2.4700000000000002</v>
      </c>
      <c r="P59" s="236">
        <v>0</v>
      </c>
      <c r="Q59" s="236">
        <f>ROUND(E59*P59,2)</f>
        <v>0</v>
      </c>
      <c r="R59" s="236" t="s">
        <v>160</v>
      </c>
      <c r="S59" s="236" t="s">
        <v>128</v>
      </c>
      <c r="T59" s="237" t="s">
        <v>128</v>
      </c>
      <c r="U59" s="221">
        <v>0.496</v>
      </c>
      <c r="V59" s="221">
        <f>ROUND(E59*U59,2)</f>
        <v>76.48</v>
      </c>
      <c r="W59" s="221"/>
      <c r="X59" s="221" t="s">
        <v>116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117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5" t="s">
        <v>173</v>
      </c>
      <c r="D60" s="222"/>
      <c r="E60" s="223">
        <v>2.5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164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9"/>
      <c r="B61" s="220"/>
      <c r="C61" s="255" t="s">
        <v>174</v>
      </c>
      <c r="D61" s="222"/>
      <c r="E61" s="223">
        <v>6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2"/>
      <c r="Z61" s="212"/>
      <c r="AA61" s="212"/>
      <c r="AB61" s="212"/>
      <c r="AC61" s="212"/>
      <c r="AD61" s="212"/>
      <c r="AE61" s="212"/>
      <c r="AF61" s="212"/>
      <c r="AG61" s="212" t="s">
        <v>164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55" t="s">
        <v>175</v>
      </c>
      <c r="D62" s="222"/>
      <c r="E62" s="223">
        <v>8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164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5" t="s">
        <v>176</v>
      </c>
      <c r="D63" s="222"/>
      <c r="E63" s="223">
        <v>30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164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5" t="s">
        <v>179</v>
      </c>
      <c r="D64" s="222"/>
      <c r="E64" s="223">
        <v>10.5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164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55" t="s">
        <v>194</v>
      </c>
      <c r="D65" s="222"/>
      <c r="E65" s="223">
        <v>48.6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2"/>
      <c r="Z65" s="212"/>
      <c r="AA65" s="212"/>
      <c r="AB65" s="212"/>
      <c r="AC65" s="212"/>
      <c r="AD65" s="212"/>
      <c r="AE65" s="212"/>
      <c r="AF65" s="212"/>
      <c r="AG65" s="212" t="s">
        <v>164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5" t="s">
        <v>195</v>
      </c>
      <c r="D66" s="222"/>
      <c r="E66" s="223">
        <v>48.6</v>
      </c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164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33.75" outlineLevel="1" x14ac:dyDescent="0.2">
      <c r="A67" s="231">
        <v>24</v>
      </c>
      <c r="B67" s="232" t="s">
        <v>196</v>
      </c>
      <c r="C67" s="252" t="s">
        <v>197</v>
      </c>
      <c r="D67" s="233" t="s">
        <v>123</v>
      </c>
      <c r="E67" s="234">
        <v>5.5</v>
      </c>
      <c r="F67" s="235"/>
      <c r="G67" s="236">
        <f>ROUND(E67*F67,2)</f>
        <v>0</v>
      </c>
      <c r="H67" s="235"/>
      <c r="I67" s="236">
        <f>ROUND(E67*H67,2)</f>
        <v>0</v>
      </c>
      <c r="J67" s="235"/>
      <c r="K67" s="236">
        <f>ROUND(E67*J67,2)</f>
        <v>0</v>
      </c>
      <c r="L67" s="236">
        <v>21</v>
      </c>
      <c r="M67" s="236">
        <f>G67*(1+L67/100)</f>
        <v>0</v>
      </c>
      <c r="N67" s="236">
        <v>3.9690000000000003E-2</v>
      </c>
      <c r="O67" s="236">
        <f>ROUND(E67*N67,2)</f>
        <v>0.22</v>
      </c>
      <c r="P67" s="236">
        <v>0</v>
      </c>
      <c r="Q67" s="236">
        <f>ROUND(E67*P67,2)</f>
        <v>0</v>
      </c>
      <c r="R67" s="236" t="s">
        <v>160</v>
      </c>
      <c r="S67" s="236" t="s">
        <v>128</v>
      </c>
      <c r="T67" s="237" t="s">
        <v>128</v>
      </c>
      <c r="U67" s="221">
        <v>0.72199999999999998</v>
      </c>
      <c r="V67" s="221">
        <f>ROUND(E67*U67,2)</f>
        <v>3.97</v>
      </c>
      <c r="W67" s="221"/>
      <c r="X67" s="221" t="s">
        <v>116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117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5" t="s">
        <v>182</v>
      </c>
      <c r="D68" s="222"/>
      <c r="E68" s="223">
        <v>2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164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55" t="s">
        <v>185</v>
      </c>
      <c r="D69" s="222"/>
      <c r="E69" s="223">
        <v>3.5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2"/>
      <c r="Z69" s="212"/>
      <c r="AA69" s="212"/>
      <c r="AB69" s="212"/>
      <c r="AC69" s="212"/>
      <c r="AD69" s="212"/>
      <c r="AE69" s="212"/>
      <c r="AF69" s="212"/>
      <c r="AG69" s="212" t="s">
        <v>164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38">
        <v>25</v>
      </c>
      <c r="B70" s="239" t="s">
        <v>198</v>
      </c>
      <c r="C70" s="251" t="s">
        <v>199</v>
      </c>
      <c r="D70" s="240" t="s">
        <v>126</v>
      </c>
      <c r="E70" s="241">
        <v>715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3">
        <v>0</v>
      </c>
      <c r="O70" s="243">
        <f>ROUND(E70*N70,2)</f>
        <v>0</v>
      </c>
      <c r="P70" s="243">
        <v>0</v>
      </c>
      <c r="Q70" s="243">
        <f>ROUND(E70*P70,2)</f>
        <v>0</v>
      </c>
      <c r="R70" s="243" t="s">
        <v>160</v>
      </c>
      <c r="S70" s="243" t="s">
        <v>128</v>
      </c>
      <c r="T70" s="244" t="s">
        <v>128</v>
      </c>
      <c r="U70" s="221">
        <v>0.27</v>
      </c>
      <c r="V70" s="221">
        <f>ROUND(E70*U70,2)</f>
        <v>193.05</v>
      </c>
      <c r="W70" s="221"/>
      <c r="X70" s="221" t="s">
        <v>116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117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2.5" outlineLevel="1" x14ac:dyDescent="0.2">
      <c r="A71" s="238">
        <v>26</v>
      </c>
      <c r="B71" s="239" t="s">
        <v>200</v>
      </c>
      <c r="C71" s="251" t="s">
        <v>201</v>
      </c>
      <c r="D71" s="240" t="s">
        <v>126</v>
      </c>
      <c r="E71" s="241">
        <v>99.65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21</v>
      </c>
      <c r="M71" s="243">
        <f>G71*(1+L71/100)</f>
        <v>0</v>
      </c>
      <c r="N71" s="243">
        <v>1.452E-2</v>
      </c>
      <c r="O71" s="243">
        <f>ROUND(E71*N71,2)</f>
        <v>1.45</v>
      </c>
      <c r="P71" s="243">
        <v>0</v>
      </c>
      <c r="Q71" s="243">
        <f>ROUND(E71*P71,2)</f>
        <v>0</v>
      </c>
      <c r="R71" s="243" t="s">
        <v>160</v>
      </c>
      <c r="S71" s="243" t="s">
        <v>128</v>
      </c>
      <c r="T71" s="244" t="s">
        <v>128</v>
      </c>
      <c r="U71" s="221">
        <v>0.27</v>
      </c>
      <c r="V71" s="221">
        <f>ROUND(E71*U71,2)</f>
        <v>26.91</v>
      </c>
      <c r="W71" s="221"/>
      <c r="X71" s="221" t="s">
        <v>116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117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33.75" outlineLevel="1" x14ac:dyDescent="0.2">
      <c r="A72" s="238">
        <v>27</v>
      </c>
      <c r="B72" s="239" t="s">
        <v>202</v>
      </c>
      <c r="C72" s="251" t="s">
        <v>203</v>
      </c>
      <c r="D72" s="240" t="s">
        <v>126</v>
      </c>
      <c r="E72" s="241">
        <v>31.5</v>
      </c>
      <c r="F72" s="242"/>
      <c r="G72" s="243">
        <f>ROUND(E72*F72,2)</f>
        <v>0</v>
      </c>
      <c r="H72" s="242"/>
      <c r="I72" s="243">
        <f>ROUND(E72*H72,2)</f>
        <v>0</v>
      </c>
      <c r="J72" s="242"/>
      <c r="K72" s="243">
        <f>ROUND(E72*J72,2)</f>
        <v>0</v>
      </c>
      <c r="L72" s="243">
        <v>21</v>
      </c>
      <c r="M72" s="243">
        <f>G72*(1+L72/100)</f>
        <v>0</v>
      </c>
      <c r="N72" s="243">
        <v>1.3310000000000001E-2</v>
      </c>
      <c r="O72" s="243">
        <f>ROUND(E72*N72,2)</f>
        <v>0.42</v>
      </c>
      <c r="P72" s="243">
        <v>0</v>
      </c>
      <c r="Q72" s="243">
        <f>ROUND(E72*P72,2)</f>
        <v>0</v>
      </c>
      <c r="R72" s="243" t="s">
        <v>160</v>
      </c>
      <c r="S72" s="243" t="s">
        <v>128</v>
      </c>
      <c r="T72" s="244" t="s">
        <v>128</v>
      </c>
      <c r="U72" s="221">
        <v>0.746</v>
      </c>
      <c r="V72" s="221">
        <f>ROUND(E72*U72,2)</f>
        <v>23.5</v>
      </c>
      <c r="W72" s="221"/>
      <c r="X72" s="221" t="s">
        <v>116</v>
      </c>
      <c r="Y72" s="212"/>
      <c r="Z72" s="212"/>
      <c r="AA72" s="212"/>
      <c r="AB72" s="212"/>
      <c r="AC72" s="212"/>
      <c r="AD72" s="212"/>
      <c r="AE72" s="212"/>
      <c r="AF72" s="212"/>
      <c r="AG72" s="212" t="s">
        <v>117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ht="33.75" outlineLevel="1" x14ac:dyDescent="0.2">
      <c r="A73" s="231">
        <v>28</v>
      </c>
      <c r="B73" s="232" t="s">
        <v>204</v>
      </c>
      <c r="C73" s="252" t="s">
        <v>205</v>
      </c>
      <c r="D73" s="233" t="s">
        <v>126</v>
      </c>
      <c r="E73" s="234">
        <v>131.15</v>
      </c>
      <c r="F73" s="235"/>
      <c r="G73" s="236">
        <f>ROUND(E73*F73,2)</f>
        <v>0</v>
      </c>
      <c r="H73" s="235"/>
      <c r="I73" s="236">
        <f>ROUND(E73*H73,2)</f>
        <v>0</v>
      </c>
      <c r="J73" s="235"/>
      <c r="K73" s="236">
        <f>ROUND(E73*J73,2)</f>
        <v>0</v>
      </c>
      <c r="L73" s="236">
        <v>21</v>
      </c>
      <c r="M73" s="236">
        <f>G73*(1+L73/100)</f>
        <v>0</v>
      </c>
      <c r="N73" s="236">
        <v>0</v>
      </c>
      <c r="O73" s="236">
        <f>ROUND(E73*N73,2)</f>
        <v>0</v>
      </c>
      <c r="P73" s="236">
        <v>1.7000000000000001E-2</v>
      </c>
      <c r="Q73" s="236">
        <f>ROUND(E73*P73,2)</f>
        <v>2.23</v>
      </c>
      <c r="R73" s="236" t="s">
        <v>160</v>
      </c>
      <c r="S73" s="236" t="s">
        <v>128</v>
      </c>
      <c r="T73" s="237" t="s">
        <v>128</v>
      </c>
      <c r="U73" s="221">
        <v>0.14599999999999999</v>
      </c>
      <c r="V73" s="221">
        <f>ROUND(E73*U73,2)</f>
        <v>19.149999999999999</v>
      </c>
      <c r="W73" s="221"/>
      <c r="X73" s="221" t="s">
        <v>116</v>
      </c>
      <c r="Y73" s="212"/>
      <c r="Z73" s="212"/>
      <c r="AA73" s="212"/>
      <c r="AB73" s="212"/>
      <c r="AC73" s="212"/>
      <c r="AD73" s="212"/>
      <c r="AE73" s="212"/>
      <c r="AF73" s="212"/>
      <c r="AG73" s="212" t="s">
        <v>117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5" t="s">
        <v>206</v>
      </c>
      <c r="D74" s="222"/>
      <c r="E74" s="223">
        <v>99.65</v>
      </c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164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55" t="s">
        <v>207</v>
      </c>
      <c r="D75" s="222"/>
      <c r="E75" s="223">
        <v>31.5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2"/>
      <c r="Z75" s="212"/>
      <c r="AA75" s="212"/>
      <c r="AB75" s="212"/>
      <c r="AC75" s="212"/>
      <c r="AD75" s="212"/>
      <c r="AE75" s="212"/>
      <c r="AF75" s="212"/>
      <c r="AG75" s="212" t="s">
        <v>164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8">
        <v>29</v>
      </c>
      <c r="B76" s="239" t="s">
        <v>208</v>
      </c>
      <c r="C76" s="251" t="s">
        <v>209</v>
      </c>
      <c r="D76" s="240" t="s">
        <v>210</v>
      </c>
      <c r="E76" s="241">
        <v>25</v>
      </c>
      <c r="F76" s="242"/>
      <c r="G76" s="243">
        <f>ROUND(E76*F76,2)</f>
        <v>0</v>
      </c>
      <c r="H76" s="242"/>
      <c r="I76" s="243">
        <f>ROUND(E76*H76,2)</f>
        <v>0</v>
      </c>
      <c r="J76" s="242"/>
      <c r="K76" s="243">
        <f>ROUND(E76*J76,2)</f>
        <v>0</v>
      </c>
      <c r="L76" s="243">
        <v>21</v>
      </c>
      <c r="M76" s="243">
        <f>G76*(1+L76/100)</f>
        <v>0</v>
      </c>
      <c r="N76" s="243">
        <v>2.3570000000000001E-2</v>
      </c>
      <c r="O76" s="243">
        <f>ROUND(E76*N76,2)</f>
        <v>0.59</v>
      </c>
      <c r="P76" s="243">
        <v>0</v>
      </c>
      <c r="Q76" s="243">
        <f>ROUND(E76*P76,2)</f>
        <v>0</v>
      </c>
      <c r="R76" s="243" t="s">
        <v>160</v>
      </c>
      <c r="S76" s="243" t="s">
        <v>128</v>
      </c>
      <c r="T76" s="244" t="s">
        <v>128</v>
      </c>
      <c r="U76" s="221">
        <v>0</v>
      </c>
      <c r="V76" s="221">
        <f>ROUND(E76*U76,2)</f>
        <v>0</v>
      </c>
      <c r="W76" s="221"/>
      <c r="X76" s="221" t="s">
        <v>116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117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38">
        <v>30</v>
      </c>
      <c r="B77" s="239" t="s">
        <v>211</v>
      </c>
      <c r="C77" s="251" t="s">
        <v>212</v>
      </c>
      <c r="D77" s="240" t="s">
        <v>113</v>
      </c>
      <c r="E77" s="241">
        <v>1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3">
        <v>0</v>
      </c>
      <c r="O77" s="243">
        <f>ROUND(E77*N77,2)</f>
        <v>0</v>
      </c>
      <c r="P77" s="243">
        <v>0</v>
      </c>
      <c r="Q77" s="243">
        <f>ROUND(E77*P77,2)</f>
        <v>0</v>
      </c>
      <c r="R77" s="243"/>
      <c r="S77" s="243" t="s">
        <v>114</v>
      </c>
      <c r="T77" s="244" t="s">
        <v>115</v>
      </c>
      <c r="U77" s="221">
        <v>0</v>
      </c>
      <c r="V77" s="221">
        <f>ROUND(E77*U77,2)</f>
        <v>0</v>
      </c>
      <c r="W77" s="221"/>
      <c r="X77" s="221" t="s">
        <v>116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117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8">
        <v>31</v>
      </c>
      <c r="B78" s="239" t="s">
        <v>213</v>
      </c>
      <c r="C78" s="251" t="s">
        <v>214</v>
      </c>
      <c r="D78" s="240" t="s">
        <v>120</v>
      </c>
      <c r="E78" s="241">
        <v>107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3">
        <v>1E-3</v>
      </c>
      <c r="O78" s="243">
        <f>ROUND(E78*N78,2)</f>
        <v>0.11</v>
      </c>
      <c r="P78" s="243">
        <v>0</v>
      </c>
      <c r="Q78" s="243">
        <f>ROUND(E78*P78,2)</f>
        <v>0</v>
      </c>
      <c r="R78" s="243"/>
      <c r="S78" s="243" t="s">
        <v>114</v>
      </c>
      <c r="T78" s="244" t="s">
        <v>215</v>
      </c>
      <c r="U78" s="221">
        <v>0</v>
      </c>
      <c r="V78" s="221">
        <f>ROUND(E78*U78,2)</f>
        <v>0</v>
      </c>
      <c r="W78" s="221"/>
      <c r="X78" s="221" t="s">
        <v>116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117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38">
        <v>32</v>
      </c>
      <c r="B79" s="239" t="s">
        <v>216</v>
      </c>
      <c r="C79" s="251" t="s">
        <v>217</v>
      </c>
      <c r="D79" s="240" t="s">
        <v>120</v>
      </c>
      <c r="E79" s="241">
        <v>432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3">
        <v>1E-4</v>
      </c>
      <c r="O79" s="243">
        <f>ROUND(E79*N79,2)</f>
        <v>0.04</v>
      </c>
      <c r="P79" s="243">
        <v>0</v>
      </c>
      <c r="Q79" s="243">
        <f>ROUND(E79*P79,2)</f>
        <v>0</v>
      </c>
      <c r="R79" s="243"/>
      <c r="S79" s="243" t="s">
        <v>114</v>
      </c>
      <c r="T79" s="244" t="s">
        <v>215</v>
      </c>
      <c r="U79" s="221">
        <v>0</v>
      </c>
      <c r="V79" s="221">
        <f>ROUND(E79*U79,2)</f>
        <v>0</v>
      </c>
      <c r="W79" s="221"/>
      <c r="X79" s="221" t="s">
        <v>116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117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38">
        <v>33</v>
      </c>
      <c r="B80" s="239" t="s">
        <v>218</v>
      </c>
      <c r="C80" s="251" t="s">
        <v>219</v>
      </c>
      <c r="D80" s="240" t="s">
        <v>113</v>
      </c>
      <c r="E80" s="241">
        <v>1</v>
      </c>
      <c r="F80" s="242"/>
      <c r="G80" s="243">
        <f>ROUND(E80*F80,2)</f>
        <v>0</v>
      </c>
      <c r="H80" s="242"/>
      <c r="I80" s="243">
        <f>ROUND(E80*H80,2)</f>
        <v>0</v>
      </c>
      <c r="J80" s="242"/>
      <c r="K80" s="243">
        <f>ROUND(E80*J80,2)</f>
        <v>0</v>
      </c>
      <c r="L80" s="243">
        <v>21</v>
      </c>
      <c r="M80" s="243">
        <f>G80*(1+L80/100)</f>
        <v>0</v>
      </c>
      <c r="N80" s="243">
        <v>0</v>
      </c>
      <c r="O80" s="243">
        <f>ROUND(E80*N80,2)</f>
        <v>0</v>
      </c>
      <c r="P80" s="243">
        <v>0</v>
      </c>
      <c r="Q80" s="243">
        <f>ROUND(E80*P80,2)</f>
        <v>0</v>
      </c>
      <c r="R80" s="243"/>
      <c r="S80" s="243" t="s">
        <v>114</v>
      </c>
      <c r="T80" s="244" t="s">
        <v>115</v>
      </c>
      <c r="U80" s="221">
        <v>0</v>
      </c>
      <c r="V80" s="221">
        <f>ROUND(E80*U80,2)</f>
        <v>0</v>
      </c>
      <c r="W80" s="221"/>
      <c r="X80" s="221" t="s">
        <v>116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117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38">
        <v>34</v>
      </c>
      <c r="B81" s="239" t="s">
        <v>220</v>
      </c>
      <c r="C81" s="251" t="s">
        <v>221</v>
      </c>
      <c r="D81" s="240" t="s">
        <v>210</v>
      </c>
      <c r="E81" s="241">
        <v>25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21</v>
      </c>
      <c r="M81" s="243">
        <f>G81*(1+L81/100)</f>
        <v>0</v>
      </c>
      <c r="N81" s="243">
        <v>0.75</v>
      </c>
      <c r="O81" s="243">
        <f>ROUND(E81*N81,2)</f>
        <v>18.75</v>
      </c>
      <c r="P81" s="243">
        <v>0</v>
      </c>
      <c r="Q81" s="243">
        <f>ROUND(E81*P81,2)</f>
        <v>0</v>
      </c>
      <c r="R81" s="243" t="s">
        <v>222</v>
      </c>
      <c r="S81" s="243" t="s">
        <v>128</v>
      </c>
      <c r="T81" s="244" t="s">
        <v>128</v>
      </c>
      <c r="U81" s="221">
        <v>0</v>
      </c>
      <c r="V81" s="221">
        <f>ROUND(E81*U81,2)</f>
        <v>0</v>
      </c>
      <c r="W81" s="221"/>
      <c r="X81" s="221" t="s">
        <v>223</v>
      </c>
      <c r="Y81" s="212"/>
      <c r="Z81" s="212"/>
      <c r="AA81" s="212"/>
      <c r="AB81" s="212"/>
      <c r="AC81" s="212"/>
      <c r="AD81" s="212"/>
      <c r="AE81" s="212"/>
      <c r="AF81" s="212"/>
      <c r="AG81" s="212" t="s">
        <v>224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31">
        <v>35</v>
      </c>
      <c r="B82" s="232" t="s">
        <v>225</v>
      </c>
      <c r="C82" s="252" t="s">
        <v>226</v>
      </c>
      <c r="D82" s="233" t="s">
        <v>147</v>
      </c>
      <c r="E82" s="234">
        <v>25.943169999999999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6">
        <v>0</v>
      </c>
      <c r="O82" s="236">
        <f>ROUND(E82*N82,2)</f>
        <v>0</v>
      </c>
      <c r="P82" s="236">
        <v>0</v>
      </c>
      <c r="Q82" s="236">
        <f>ROUND(E82*P82,2)</f>
        <v>0</v>
      </c>
      <c r="R82" s="236" t="s">
        <v>160</v>
      </c>
      <c r="S82" s="236" t="s">
        <v>128</v>
      </c>
      <c r="T82" s="237" t="s">
        <v>128</v>
      </c>
      <c r="U82" s="221">
        <v>1.7509999999999999</v>
      </c>
      <c r="V82" s="221">
        <f>ROUND(E82*U82,2)</f>
        <v>45.43</v>
      </c>
      <c r="W82" s="221"/>
      <c r="X82" s="221" t="s">
        <v>149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150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9"/>
      <c r="B83" s="220"/>
      <c r="C83" s="253" t="s">
        <v>227</v>
      </c>
      <c r="D83" s="245"/>
      <c r="E83" s="245"/>
      <c r="F83" s="245"/>
      <c r="G83" s="245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2"/>
      <c r="Z83" s="212"/>
      <c r="AA83" s="212"/>
      <c r="AB83" s="212"/>
      <c r="AC83" s="212"/>
      <c r="AD83" s="212"/>
      <c r="AE83" s="212"/>
      <c r="AF83" s="212"/>
      <c r="AG83" s="212" t="s">
        <v>130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225" t="s">
        <v>109</v>
      </c>
      <c r="B84" s="226" t="s">
        <v>70</v>
      </c>
      <c r="C84" s="250" t="s">
        <v>71</v>
      </c>
      <c r="D84" s="227"/>
      <c r="E84" s="228"/>
      <c r="F84" s="229"/>
      <c r="G84" s="229">
        <f>SUMIF(AG85:AG112,"&lt;&gt;NOR",G85:G112)</f>
        <v>0</v>
      </c>
      <c r="H84" s="229"/>
      <c r="I84" s="229">
        <f>SUM(I85:I112)</f>
        <v>0</v>
      </c>
      <c r="J84" s="229"/>
      <c r="K84" s="229">
        <f>SUM(K85:K112)</f>
        <v>0</v>
      </c>
      <c r="L84" s="229"/>
      <c r="M84" s="229">
        <f>SUM(M85:M112)</f>
        <v>0</v>
      </c>
      <c r="N84" s="229"/>
      <c r="O84" s="229">
        <f>SUM(O85:O112)</f>
        <v>2.42</v>
      </c>
      <c r="P84" s="229"/>
      <c r="Q84" s="229">
        <f>SUM(Q85:Q112)</f>
        <v>1.58</v>
      </c>
      <c r="R84" s="229"/>
      <c r="S84" s="229"/>
      <c r="T84" s="230"/>
      <c r="U84" s="224"/>
      <c r="V84" s="224">
        <f>SUM(V85:V112)</f>
        <v>419.46999999999997</v>
      </c>
      <c r="W84" s="224"/>
      <c r="X84" s="224"/>
      <c r="AG84" t="s">
        <v>110</v>
      </c>
    </row>
    <row r="85" spans="1:60" ht="33.75" outlineLevel="1" x14ac:dyDescent="0.2">
      <c r="A85" s="231">
        <v>36</v>
      </c>
      <c r="B85" s="232" t="s">
        <v>228</v>
      </c>
      <c r="C85" s="252" t="s">
        <v>229</v>
      </c>
      <c r="D85" s="233" t="s">
        <v>123</v>
      </c>
      <c r="E85" s="234">
        <v>158</v>
      </c>
      <c r="F85" s="235"/>
      <c r="G85" s="236">
        <f>ROUND(E85*F85,2)</f>
        <v>0</v>
      </c>
      <c r="H85" s="235"/>
      <c r="I85" s="236">
        <f>ROUND(E85*H85,2)</f>
        <v>0</v>
      </c>
      <c r="J85" s="235"/>
      <c r="K85" s="236">
        <f>ROUND(E85*J85,2)</f>
        <v>0</v>
      </c>
      <c r="L85" s="236">
        <v>21</v>
      </c>
      <c r="M85" s="236">
        <f>G85*(1+L85/100)</f>
        <v>0</v>
      </c>
      <c r="N85" s="236">
        <v>3.5300000000000002E-3</v>
      </c>
      <c r="O85" s="236">
        <f>ROUND(E85*N85,2)</f>
        <v>0.56000000000000005</v>
      </c>
      <c r="P85" s="236">
        <v>0</v>
      </c>
      <c r="Q85" s="236">
        <f>ROUND(E85*P85,2)</f>
        <v>0</v>
      </c>
      <c r="R85" s="236" t="s">
        <v>230</v>
      </c>
      <c r="S85" s="236" t="s">
        <v>128</v>
      </c>
      <c r="T85" s="237" t="s">
        <v>128</v>
      </c>
      <c r="U85" s="221">
        <v>0.21160000000000001</v>
      </c>
      <c r="V85" s="221">
        <f>ROUND(E85*U85,2)</f>
        <v>33.43</v>
      </c>
      <c r="W85" s="221"/>
      <c r="X85" s="221" t="s">
        <v>116</v>
      </c>
      <c r="Y85" s="212"/>
      <c r="Z85" s="212"/>
      <c r="AA85" s="212"/>
      <c r="AB85" s="212"/>
      <c r="AC85" s="212"/>
      <c r="AD85" s="212"/>
      <c r="AE85" s="212"/>
      <c r="AF85" s="212"/>
      <c r="AG85" s="212" t="s">
        <v>117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56" t="s">
        <v>231</v>
      </c>
      <c r="D86" s="247"/>
      <c r="E86" s="247"/>
      <c r="F86" s="247"/>
      <c r="G86" s="247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2"/>
      <c r="Z86" s="212"/>
      <c r="AA86" s="212"/>
      <c r="AB86" s="212"/>
      <c r="AC86" s="212"/>
      <c r="AD86" s="212"/>
      <c r="AE86" s="212"/>
      <c r="AF86" s="212"/>
      <c r="AG86" s="212" t="s">
        <v>132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31">
        <v>37</v>
      </c>
      <c r="B87" s="232" t="s">
        <v>232</v>
      </c>
      <c r="C87" s="252" t="s">
        <v>233</v>
      </c>
      <c r="D87" s="233" t="s">
        <v>123</v>
      </c>
      <c r="E87" s="234">
        <v>21.28</v>
      </c>
      <c r="F87" s="235"/>
      <c r="G87" s="236">
        <f>ROUND(E87*F87,2)</f>
        <v>0</v>
      </c>
      <c r="H87" s="235"/>
      <c r="I87" s="236">
        <f>ROUND(E87*H87,2)</f>
        <v>0</v>
      </c>
      <c r="J87" s="235"/>
      <c r="K87" s="236">
        <f>ROUND(E87*J87,2)</f>
        <v>0</v>
      </c>
      <c r="L87" s="236">
        <v>21</v>
      </c>
      <c r="M87" s="236">
        <f>G87*(1+L87/100)</f>
        <v>0</v>
      </c>
      <c r="N87" s="236">
        <v>1.8699999999999999E-3</v>
      </c>
      <c r="O87" s="236">
        <f>ROUND(E87*N87,2)</f>
        <v>0.04</v>
      </c>
      <c r="P87" s="236">
        <v>0</v>
      </c>
      <c r="Q87" s="236">
        <f>ROUND(E87*P87,2)</f>
        <v>0</v>
      </c>
      <c r="R87" s="236" t="s">
        <v>230</v>
      </c>
      <c r="S87" s="236" t="s">
        <v>128</v>
      </c>
      <c r="T87" s="237" t="s">
        <v>128</v>
      </c>
      <c r="U87" s="221">
        <v>0.22539999999999999</v>
      </c>
      <c r="V87" s="221">
        <f>ROUND(E87*U87,2)</f>
        <v>4.8</v>
      </c>
      <c r="W87" s="221"/>
      <c r="X87" s="221" t="s">
        <v>116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117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6" t="s">
        <v>231</v>
      </c>
      <c r="D88" s="247"/>
      <c r="E88" s="247"/>
      <c r="F88" s="247"/>
      <c r="G88" s="247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2"/>
      <c r="Z88" s="212"/>
      <c r="AA88" s="212"/>
      <c r="AB88" s="212"/>
      <c r="AC88" s="212"/>
      <c r="AD88" s="212"/>
      <c r="AE88" s="212"/>
      <c r="AF88" s="212"/>
      <c r="AG88" s="212" t="s">
        <v>132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33.75" outlineLevel="1" x14ac:dyDescent="0.2">
      <c r="A89" s="231">
        <v>38</v>
      </c>
      <c r="B89" s="232" t="s">
        <v>234</v>
      </c>
      <c r="C89" s="252" t="s">
        <v>235</v>
      </c>
      <c r="D89" s="233" t="s">
        <v>126</v>
      </c>
      <c r="E89" s="234">
        <v>3.2</v>
      </c>
      <c r="F89" s="235"/>
      <c r="G89" s="236">
        <f>ROUND(E89*F89,2)</f>
        <v>0</v>
      </c>
      <c r="H89" s="235"/>
      <c r="I89" s="236">
        <f>ROUND(E89*H89,2)</f>
        <v>0</v>
      </c>
      <c r="J89" s="235"/>
      <c r="K89" s="236">
        <f>ROUND(E89*J89,2)</f>
        <v>0</v>
      </c>
      <c r="L89" s="236">
        <v>21</v>
      </c>
      <c r="M89" s="236">
        <f>G89*(1+L89/100)</f>
        <v>0</v>
      </c>
      <c r="N89" s="236">
        <v>9.0200000000000002E-3</v>
      </c>
      <c r="O89" s="236">
        <f>ROUND(E89*N89,2)</f>
        <v>0.03</v>
      </c>
      <c r="P89" s="236">
        <v>0</v>
      </c>
      <c r="Q89" s="236">
        <f>ROUND(E89*P89,2)</f>
        <v>0</v>
      </c>
      <c r="R89" s="236" t="s">
        <v>230</v>
      </c>
      <c r="S89" s="236" t="s">
        <v>128</v>
      </c>
      <c r="T89" s="237" t="s">
        <v>128</v>
      </c>
      <c r="U89" s="221">
        <v>3.59205</v>
      </c>
      <c r="V89" s="221">
        <f>ROUND(E89*U89,2)</f>
        <v>11.49</v>
      </c>
      <c r="W89" s="221"/>
      <c r="X89" s="221" t="s">
        <v>116</v>
      </c>
      <c r="Y89" s="212"/>
      <c r="Z89" s="212"/>
      <c r="AA89" s="212"/>
      <c r="AB89" s="212"/>
      <c r="AC89" s="212"/>
      <c r="AD89" s="212"/>
      <c r="AE89" s="212"/>
      <c r="AF89" s="212"/>
      <c r="AG89" s="212" t="s">
        <v>117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6" t="s">
        <v>231</v>
      </c>
      <c r="D90" s="247"/>
      <c r="E90" s="247"/>
      <c r="F90" s="247"/>
      <c r="G90" s="247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132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ht="33.75" outlineLevel="1" x14ac:dyDescent="0.2">
      <c r="A91" s="238">
        <v>39</v>
      </c>
      <c r="B91" s="239" t="s">
        <v>236</v>
      </c>
      <c r="C91" s="251" t="s">
        <v>237</v>
      </c>
      <c r="D91" s="240" t="s">
        <v>123</v>
      </c>
      <c r="E91" s="241">
        <v>89</v>
      </c>
      <c r="F91" s="242"/>
      <c r="G91" s="243">
        <f>ROUND(E91*F91,2)</f>
        <v>0</v>
      </c>
      <c r="H91" s="242"/>
      <c r="I91" s="243">
        <f>ROUND(E91*H91,2)</f>
        <v>0</v>
      </c>
      <c r="J91" s="242"/>
      <c r="K91" s="243">
        <f>ROUND(E91*J91,2)</f>
        <v>0</v>
      </c>
      <c r="L91" s="243">
        <v>21</v>
      </c>
      <c r="M91" s="243">
        <f>G91*(1+L91/100)</f>
        <v>0</v>
      </c>
      <c r="N91" s="243">
        <v>3.0000000000000001E-3</v>
      </c>
      <c r="O91" s="243">
        <f>ROUND(E91*N91,2)</f>
        <v>0.27</v>
      </c>
      <c r="P91" s="243">
        <v>0</v>
      </c>
      <c r="Q91" s="243">
        <f>ROUND(E91*P91,2)</f>
        <v>0</v>
      </c>
      <c r="R91" s="243" t="s">
        <v>230</v>
      </c>
      <c r="S91" s="243" t="s">
        <v>128</v>
      </c>
      <c r="T91" s="244" t="s">
        <v>128</v>
      </c>
      <c r="U91" s="221">
        <v>0.47016000000000002</v>
      </c>
      <c r="V91" s="221">
        <f>ROUND(E91*U91,2)</f>
        <v>41.84</v>
      </c>
      <c r="W91" s="221"/>
      <c r="X91" s="221" t="s">
        <v>116</v>
      </c>
      <c r="Y91" s="212"/>
      <c r="Z91" s="212"/>
      <c r="AA91" s="212"/>
      <c r="AB91" s="212"/>
      <c r="AC91" s="212"/>
      <c r="AD91" s="212"/>
      <c r="AE91" s="212"/>
      <c r="AF91" s="212"/>
      <c r="AG91" s="212" t="s">
        <v>117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ht="33.75" outlineLevel="1" x14ac:dyDescent="0.2">
      <c r="A92" s="231">
        <v>40</v>
      </c>
      <c r="B92" s="232" t="s">
        <v>238</v>
      </c>
      <c r="C92" s="252" t="s">
        <v>239</v>
      </c>
      <c r="D92" s="233" t="s">
        <v>123</v>
      </c>
      <c r="E92" s="234">
        <v>63</v>
      </c>
      <c r="F92" s="235"/>
      <c r="G92" s="236">
        <f>ROUND(E92*F92,2)</f>
        <v>0</v>
      </c>
      <c r="H92" s="235"/>
      <c r="I92" s="236">
        <f>ROUND(E92*H92,2)</f>
        <v>0</v>
      </c>
      <c r="J92" s="235"/>
      <c r="K92" s="236">
        <f>ROUND(E92*J92,2)</f>
        <v>0</v>
      </c>
      <c r="L92" s="236">
        <v>21</v>
      </c>
      <c r="M92" s="236">
        <f>G92*(1+L92/100)</f>
        <v>0</v>
      </c>
      <c r="N92" s="236">
        <v>5.5399999999999998E-3</v>
      </c>
      <c r="O92" s="236">
        <f>ROUND(E92*N92,2)</f>
        <v>0.35</v>
      </c>
      <c r="P92" s="236">
        <v>0</v>
      </c>
      <c r="Q92" s="236">
        <f>ROUND(E92*P92,2)</f>
        <v>0</v>
      </c>
      <c r="R92" s="236" t="s">
        <v>230</v>
      </c>
      <c r="S92" s="236" t="s">
        <v>128</v>
      </c>
      <c r="T92" s="237" t="s">
        <v>128</v>
      </c>
      <c r="U92" s="221">
        <v>0.67159999999999997</v>
      </c>
      <c r="V92" s="221">
        <f>ROUND(E92*U92,2)</f>
        <v>42.31</v>
      </c>
      <c r="W92" s="221"/>
      <c r="X92" s="221" t="s">
        <v>116</v>
      </c>
      <c r="Y92" s="212"/>
      <c r="Z92" s="212"/>
      <c r="AA92" s="212"/>
      <c r="AB92" s="212"/>
      <c r="AC92" s="212"/>
      <c r="AD92" s="212"/>
      <c r="AE92" s="212"/>
      <c r="AF92" s="212"/>
      <c r="AG92" s="212" t="s">
        <v>117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9"/>
      <c r="B93" s="220"/>
      <c r="C93" s="256" t="s">
        <v>231</v>
      </c>
      <c r="D93" s="247"/>
      <c r="E93" s="247"/>
      <c r="F93" s="247"/>
      <c r="G93" s="247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2"/>
      <c r="Z93" s="212"/>
      <c r="AA93" s="212"/>
      <c r="AB93" s="212"/>
      <c r="AC93" s="212"/>
      <c r="AD93" s="212"/>
      <c r="AE93" s="212"/>
      <c r="AF93" s="212"/>
      <c r="AG93" s="212" t="s">
        <v>132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38">
        <v>41</v>
      </c>
      <c r="B94" s="239" t="s">
        <v>240</v>
      </c>
      <c r="C94" s="251" t="s">
        <v>241</v>
      </c>
      <c r="D94" s="240" t="s">
        <v>120</v>
      </c>
      <c r="E94" s="241">
        <v>9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21</v>
      </c>
      <c r="M94" s="243">
        <f>G94*(1+L94/100)</f>
        <v>0</v>
      </c>
      <c r="N94" s="243">
        <v>4.0600000000000002E-3</v>
      </c>
      <c r="O94" s="243">
        <f>ROUND(E94*N94,2)</f>
        <v>0.04</v>
      </c>
      <c r="P94" s="243">
        <v>0</v>
      </c>
      <c r="Q94" s="243">
        <f>ROUND(E94*P94,2)</f>
        <v>0</v>
      </c>
      <c r="R94" s="243" t="s">
        <v>230</v>
      </c>
      <c r="S94" s="243" t="s">
        <v>128</v>
      </c>
      <c r="T94" s="244" t="s">
        <v>128</v>
      </c>
      <c r="U94" s="221">
        <v>0.98899000000000004</v>
      </c>
      <c r="V94" s="221">
        <f>ROUND(E94*U94,2)</f>
        <v>8.9</v>
      </c>
      <c r="W94" s="221"/>
      <c r="X94" s="221" t="s">
        <v>116</v>
      </c>
      <c r="Y94" s="212"/>
      <c r="Z94" s="212"/>
      <c r="AA94" s="212"/>
      <c r="AB94" s="212"/>
      <c r="AC94" s="212"/>
      <c r="AD94" s="212"/>
      <c r="AE94" s="212"/>
      <c r="AF94" s="212"/>
      <c r="AG94" s="212" t="s">
        <v>117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ht="22.5" outlineLevel="1" x14ac:dyDescent="0.2">
      <c r="A95" s="231">
        <v>42</v>
      </c>
      <c r="B95" s="232" t="s">
        <v>242</v>
      </c>
      <c r="C95" s="252" t="s">
        <v>243</v>
      </c>
      <c r="D95" s="233" t="s">
        <v>126</v>
      </c>
      <c r="E95" s="234">
        <v>5</v>
      </c>
      <c r="F95" s="235"/>
      <c r="G95" s="236">
        <f>ROUND(E95*F95,2)</f>
        <v>0</v>
      </c>
      <c r="H95" s="235"/>
      <c r="I95" s="236">
        <f>ROUND(E95*H95,2)</f>
        <v>0</v>
      </c>
      <c r="J95" s="235"/>
      <c r="K95" s="236">
        <f>ROUND(E95*J95,2)</f>
        <v>0</v>
      </c>
      <c r="L95" s="236">
        <v>21</v>
      </c>
      <c r="M95" s="236">
        <f>G95*(1+L95/100)</f>
        <v>0</v>
      </c>
      <c r="N95" s="236">
        <v>1.1E-4</v>
      </c>
      <c r="O95" s="236">
        <f>ROUND(E95*N95,2)</f>
        <v>0</v>
      </c>
      <c r="P95" s="236">
        <v>0</v>
      </c>
      <c r="Q95" s="236">
        <f>ROUND(E95*P95,2)</f>
        <v>0</v>
      </c>
      <c r="R95" s="236" t="s">
        <v>230</v>
      </c>
      <c r="S95" s="236" t="s">
        <v>128</v>
      </c>
      <c r="T95" s="237" t="s">
        <v>115</v>
      </c>
      <c r="U95" s="221">
        <v>1.3990899999999999</v>
      </c>
      <c r="V95" s="221">
        <f>ROUND(E95*U95,2)</f>
        <v>7</v>
      </c>
      <c r="W95" s="221"/>
      <c r="X95" s="221" t="s">
        <v>116</v>
      </c>
      <c r="Y95" s="212"/>
      <c r="Z95" s="212"/>
      <c r="AA95" s="212"/>
      <c r="AB95" s="212"/>
      <c r="AC95" s="212"/>
      <c r="AD95" s="212"/>
      <c r="AE95" s="212"/>
      <c r="AF95" s="212"/>
      <c r="AG95" s="212" t="s">
        <v>117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3" t="s">
        <v>244</v>
      </c>
      <c r="D96" s="245"/>
      <c r="E96" s="245"/>
      <c r="F96" s="245"/>
      <c r="G96" s="245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130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33.75" outlineLevel="1" x14ac:dyDescent="0.2">
      <c r="A97" s="231">
        <v>43</v>
      </c>
      <c r="B97" s="232" t="s">
        <v>245</v>
      </c>
      <c r="C97" s="252" t="s">
        <v>246</v>
      </c>
      <c r="D97" s="233" t="s">
        <v>123</v>
      </c>
      <c r="E97" s="234">
        <v>39.799999999999997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6">
        <v>3.3500000000000001E-3</v>
      </c>
      <c r="O97" s="236">
        <f>ROUND(E97*N97,2)</f>
        <v>0.13</v>
      </c>
      <c r="P97" s="236">
        <v>0</v>
      </c>
      <c r="Q97" s="236">
        <f>ROUND(E97*P97,2)</f>
        <v>0</v>
      </c>
      <c r="R97" s="236" t="s">
        <v>230</v>
      </c>
      <c r="S97" s="236" t="s">
        <v>128</v>
      </c>
      <c r="T97" s="237" t="s">
        <v>128</v>
      </c>
      <c r="U97" s="221">
        <v>0.70699999999999996</v>
      </c>
      <c r="V97" s="221">
        <f>ROUND(E97*U97,2)</f>
        <v>28.14</v>
      </c>
      <c r="W97" s="221"/>
      <c r="X97" s="221" t="s">
        <v>116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117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53" t="s">
        <v>231</v>
      </c>
      <c r="D98" s="245"/>
      <c r="E98" s="245"/>
      <c r="F98" s="245"/>
      <c r="G98" s="245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2"/>
      <c r="Z98" s="212"/>
      <c r="AA98" s="212"/>
      <c r="AB98" s="212"/>
      <c r="AC98" s="212"/>
      <c r="AD98" s="212"/>
      <c r="AE98" s="212"/>
      <c r="AF98" s="212"/>
      <c r="AG98" s="212" t="s">
        <v>130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33.75" outlineLevel="1" x14ac:dyDescent="0.2">
      <c r="A99" s="238">
        <v>44</v>
      </c>
      <c r="B99" s="239" t="s">
        <v>247</v>
      </c>
      <c r="C99" s="251" t="s">
        <v>248</v>
      </c>
      <c r="D99" s="240" t="s">
        <v>123</v>
      </c>
      <c r="E99" s="241">
        <v>18</v>
      </c>
      <c r="F99" s="242"/>
      <c r="G99" s="243">
        <f>ROUND(E99*F99,2)</f>
        <v>0</v>
      </c>
      <c r="H99" s="242"/>
      <c r="I99" s="243">
        <f>ROUND(E99*H99,2)</f>
        <v>0</v>
      </c>
      <c r="J99" s="242"/>
      <c r="K99" s="243">
        <f>ROUND(E99*J99,2)</f>
        <v>0</v>
      </c>
      <c r="L99" s="243">
        <v>21</v>
      </c>
      <c r="M99" s="243">
        <f>G99*(1+L99/100)</f>
        <v>0</v>
      </c>
      <c r="N99" s="243">
        <v>2.6199999999999999E-3</v>
      </c>
      <c r="O99" s="243">
        <f>ROUND(E99*N99,2)</f>
        <v>0.05</v>
      </c>
      <c r="P99" s="243">
        <v>0</v>
      </c>
      <c r="Q99" s="243">
        <f>ROUND(E99*P99,2)</f>
        <v>0</v>
      </c>
      <c r="R99" s="243" t="s">
        <v>230</v>
      </c>
      <c r="S99" s="243" t="s">
        <v>128</v>
      </c>
      <c r="T99" s="244" t="s">
        <v>128</v>
      </c>
      <c r="U99" s="221">
        <v>0.52600000000000002</v>
      </c>
      <c r="V99" s="221">
        <f>ROUND(E99*U99,2)</f>
        <v>9.4700000000000006</v>
      </c>
      <c r="W99" s="221"/>
      <c r="X99" s="221" t="s">
        <v>116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117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38">
        <v>45</v>
      </c>
      <c r="B100" s="239" t="s">
        <v>249</v>
      </c>
      <c r="C100" s="251" t="s">
        <v>250</v>
      </c>
      <c r="D100" s="240" t="s">
        <v>123</v>
      </c>
      <c r="E100" s="241">
        <v>39.799999999999997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3">
        <v>0</v>
      </c>
      <c r="O100" s="243">
        <f>ROUND(E100*N100,2)</f>
        <v>0</v>
      </c>
      <c r="P100" s="243">
        <v>4.2599999999999999E-3</v>
      </c>
      <c r="Q100" s="243">
        <f>ROUND(E100*P100,2)</f>
        <v>0.17</v>
      </c>
      <c r="R100" s="243" t="s">
        <v>230</v>
      </c>
      <c r="S100" s="243" t="s">
        <v>128</v>
      </c>
      <c r="T100" s="244" t="s">
        <v>128</v>
      </c>
      <c r="U100" s="221">
        <v>7.9350000000000004E-2</v>
      </c>
      <c r="V100" s="221">
        <f>ROUND(E100*U100,2)</f>
        <v>3.16</v>
      </c>
      <c r="W100" s="221"/>
      <c r="X100" s="221" t="s">
        <v>116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117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22.5" outlineLevel="1" x14ac:dyDescent="0.2">
      <c r="A101" s="238">
        <v>46</v>
      </c>
      <c r="B101" s="239" t="s">
        <v>251</v>
      </c>
      <c r="C101" s="251" t="s">
        <v>252</v>
      </c>
      <c r="D101" s="240" t="s">
        <v>123</v>
      </c>
      <c r="E101" s="241">
        <v>158</v>
      </c>
      <c r="F101" s="242"/>
      <c r="G101" s="243">
        <f>ROUND(E101*F101,2)</f>
        <v>0</v>
      </c>
      <c r="H101" s="242"/>
      <c r="I101" s="243">
        <f>ROUND(E101*H101,2)</f>
        <v>0</v>
      </c>
      <c r="J101" s="242"/>
      <c r="K101" s="243">
        <f>ROUND(E101*J101,2)</f>
        <v>0</v>
      </c>
      <c r="L101" s="243">
        <v>21</v>
      </c>
      <c r="M101" s="243">
        <f>G101*(1+L101/100)</f>
        <v>0</v>
      </c>
      <c r="N101" s="243">
        <v>0</v>
      </c>
      <c r="O101" s="243">
        <f>ROUND(E101*N101,2)</f>
        <v>0</v>
      </c>
      <c r="P101" s="243">
        <v>3.2599999999999999E-3</v>
      </c>
      <c r="Q101" s="243">
        <f>ROUND(E101*P101,2)</f>
        <v>0.52</v>
      </c>
      <c r="R101" s="243" t="s">
        <v>230</v>
      </c>
      <c r="S101" s="243" t="s">
        <v>128</v>
      </c>
      <c r="T101" s="244" t="s">
        <v>128</v>
      </c>
      <c r="U101" s="221">
        <v>6.5549999999999997E-2</v>
      </c>
      <c r="V101" s="221">
        <f>ROUND(E101*U101,2)</f>
        <v>10.36</v>
      </c>
      <c r="W101" s="221"/>
      <c r="X101" s="221" t="s">
        <v>116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117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22.5" outlineLevel="1" x14ac:dyDescent="0.2">
      <c r="A102" s="238">
        <v>47</v>
      </c>
      <c r="B102" s="239" t="s">
        <v>253</v>
      </c>
      <c r="C102" s="251" t="s">
        <v>254</v>
      </c>
      <c r="D102" s="240" t="s">
        <v>123</v>
      </c>
      <c r="E102" s="241">
        <v>12.5</v>
      </c>
      <c r="F102" s="242"/>
      <c r="G102" s="243">
        <f>ROUND(E102*F102,2)</f>
        <v>0</v>
      </c>
      <c r="H102" s="242"/>
      <c r="I102" s="243">
        <f>ROUND(E102*H102,2)</f>
        <v>0</v>
      </c>
      <c r="J102" s="242"/>
      <c r="K102" s="243">
        <f>ROUND(E102*J102,2)</f>
        <v>0</v>
      </c>
      <c r="L102" s="243">
        <v>21</v>
      </c>
      <c r="M102" s="243">
        <f>G102*(1+L102/100)</f>
        <v>0</v>
      </c>
      <c r="N102" s="243">
        <v>0</v>
      </c>
      <c r="O102" s="243">
        <f>ROUND(E102*N102,2)</f>
        <v>0</v>
      </c>
      <c r="P102" s="243">
        <v>2.98E-3</v>
      </c>
      <c r="Q102" s="243">
        <f>ROUND(E102*P102,2)</f>
        <v>0.04</v>
      </c>
      <c r="R102" s="243" t="s">
        <v>230</v>
      </c>
      <c r="S102" s="243" t="s">
        <v>128</v>
      </c>
      <c r="T102" s="244" t="s">
        <v>128</v>
      </c>
      <c r="U102" s="221">
        <v>6.5549999999999997E-2</v>
      </c>
      <c r="V102" s="221">
        <f>ROUND(E102*U102,2)</f>
        <v>0.82</v>
      </c>
      <c r="W102" s="221"/>
      <c r="X102" s="221" t="s">
        <v>116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117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38">
        <v>48</v>
      </c>
      <c r="B103" s="239" t="s">
        <v>255</v>
      </c>
      <c r="C103" s="251" t="s">
        <v>256</v>
      </c>
      <c r="D103" s="240" t="s">
        <v>126</v>
      </c>
      <c r="E103" s="241">
        <v>3.2</v>
      </c>
      <c r="F103" s="242"/>
      <c r="G103" s="243">
        <f>ROUND(E103*F103,2)</f>
        <v>0</v>
      </c>
      <c r="H103" s="242"/>
      <c r="I103" s="243">
        <f>ROUND(E103*H103,2)</f>
        <v>0</v>
      </c>
      <c r="J103" s="242"/>
      <c r="K103" s="243">
        <f>ROUND(E103*J103,2)</f>
        <v>0</v>
      </c>
      <c r="L103" s="243">
        <v>21</v>
      </c>
      <c r="M103" s="243">
        <f>G103*(1+L103/100)</f>
        <v>0</v>
      </c>
      <c r="N103" s="243">
        <v>0</v>
      </c>
      <c r="O103" s="243">
        <f>ROUND(E103*N103,2)</f>
        <v>0</v>
      </c>
      <c r="P103" s="243">
        <v>7.2100000000000003E-3</v>
      </c>
      <c r="Q103" s="243">
        <f>ROUND(E103*P103,2)</f>
        <v>0.02</v>
      </c>
      <c r="R103" s="243" t="s">
        <v>230</v>
      </c>
      <c r="S103" s="243" t="s">
        <v>128</v>
      </c>
      <c r="T103" s="244" t="s">
        <v>128</v>
      </c>
      <c r="U103" s="221">
        <v>0.14605000000000001</v>
      </c>
      <c r="V103" s="221">
        <f>ROUND(E103*U103,2)</f>
        <v>0.47</v>
      </c>
      <c r="W103" s="221"/>
      <c r="X103" s="221" t="s">
        <v>116</v>
      </c>
      <c r="Y103" s="212"/>
      <c r="Z103" s="212"/>
      <c r="AA103" s="212"/>
      <c r="AB103" s="212"/>
      <c r="AC103" s="212"/>
      <c r="AD103" s="212"/>
      <c r="AE103" s="212"/>
      <c r="AF103" s="212"/>
      <c r="AG103" s="212" t="s">
        <v>117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8">
        <v>49</v>
      </c>
      <c r="B104" s="239" t="s">
        <v>257</v>
      </c>
      <c r="C104" s="251" t="s">
        <v>258</v>
      </c>
      <c r="D104" s="240" t="s">
        <v>123</v>
      </c>
      <c r="E104" s="241">
        <v>89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3">
        <v>0</v>
      </c>
      <c r="O104" s="243">
        <f>ROUND(E104*N104,2)</f>
        <v>0</v>
      </c>
      <c r="P104" s="243">
        <v>3.3600000000000001E-3</v>
      </c>
      <c r="Q104" s="243">
        <f>ROUND(E104*P104,2)</f>
        <v>0.3</v>
      </c>
      <c r="R104" s="243" t="s">
        <v>230</v>
      </c>
      <c r="S104" s="243" t="s">
        <v>128</v>
      </c>
      <c r="T104" s="244" t="s">
        <v>128</v>
      </c>
      <c r="U104" s="221">
        <v>7.9350000000000004E-2</v>
      </c>
      <c r="V104" s="221">
        <f>ROUND(E104*U104,2)</f>
        <v>7.06</v>
      </c>
      <c r="W104" s="221"/>
      <c r="X104" s="221" t="s">
        <v>116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117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38">
        <v>50</v>
      </c>
      <c r="B105" s="239" t="s">
        <v>259</v>
      </c>
      <c r="C105" s="251" t="s">
        <v>260</v>
      </c>
      <c r="D105" s="240" t="s">
        <v>123</v>
      </c>
      <c r="E105" s="241">
        <v>63</v>
      </c>
      <c r="F105" s="242"/>
      <c r="G105" s="243">
        <f>ROUND(E105*F105,2)</f>
        <v>0</v>
      </c>
      <c r="H105" s="242"/>
      <c r="I105" s="243">
        <f>ROUND(E105*H105,2)</f>
        <v>0</v>
      </c>
      <c r="J105" s="242"/>
      <c r="K105" s="243">
        <f>ROUND(E105*J105,2)</f>
        <v>0</v>
      </c>
      <c r="L105" s="243">
        <v>21</v>
      </c>
      <c r="M105" s="243">
        <f>G105*(1+L105/100)</f>
        <v>0</v>
      </c>
      <c r="N105" s="243">
        <v>0</v>
      </c>
      <c r="O105" s="243">
        <f>ROUND(E105*N105,2)</f>
        <v>0</v>
      </c>
      <c r="P105" s="243">
        <v>5.1500000000000001E-3</v>
      </c>
      <c r="Q105" s="243">
        <f>ROUND(E105*P105,2)</f>
        <v>0.32</v>
      </c>
      <c r="R105" s="243" t="s">
        <v>230</v>
      </c>
      <c r="S105" s="243" t="s">
        <v>128</v>
      </c>
      <c r="T105" s="244" t="s">
        <v>128</v>
      </c>
      <c r="U105" s="221">
        <v>0.15065000000000001</v>
      </c>
      <c r="V105" s="221">
        <f>ROUND(E105*U105,2)</f>
        <v>9.49</v>
      </c>
      <c r="W105" s="221"/>
      <c r="X105" s="221" t="s">
        <v>116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117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38">
        <v>51</v>
      </c>
      <c r="B106" s="239" t="s">
        <v>261</v>
      </c>
      <c r="C106" s="251" t="s">
        <v>262</v>
      </c>
      <c r="D106" s="240" t="s">
        <v>120</v>
      </c>
      <c r="E106" s="241">
        <v>9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3">
        <v>0</v>
      </c>
      <c r="O106" s="243">
        <f>ROUND(E106*N106,2)</f>
        <v>0</v>
      </c>
      <c r="P106" s="243">
        <v>1.15E-3</v>
      </c>
      <c r="Q106" s="243">
        <f>ROUND(E106*P106,2)</f>
        <v>0.01</v>
      </c>
      <c r="R106" s="243" t="s">
        <v>230</v>
      </c>
      <c r="S106" s="243" t="s">
        <v>128</v>
      </c>
      <c r="T106" s="244" t="s">
        <v>128</v>
      </c>
      <c r="U106" s="221">
        <v>0.10580000000000001</v>
      </c>
      <c r="V106" s="221">
        <f>ROUND(E106*U106,2)</f>
        <v>0.95</v>
      </c>
      <c r="W106" s="221"/>
      <c r="X106" s="221" t="s">
        <v>116</v>
      </c>
      <c r="Y106" s="212"/>
      <c r="Z106" s="212"/>
      <c r="AA106" s="212"/>
      <c r="AB106" s="212"/>
      <c r="AC106" s="212"/>
      <c r="AD106" s="212"/>
      <c r="AE106" s="212"/>
      <c r="AF106" s="212"/>
      <c r="AG106" s="212" t="s">
        <v>117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38">
        <v>52</v>
      </c>
      <c r="B107" s="239" t="s">
        <v>263</v>
      </c>
      <c r="C107" s="251" t="s">
        <v>264</v>
      </c>
      <c r="D107" s="240" t="s">
        <v>120</v>
      </c>
      <c r="E107" s="241">
        <v>8</v>
      </c>
      <c r="F107" s="242"/>
      <c r="G107" s="243">
        <f>ROUND(E107*F107,2)</f>
        <v>0</v>
      </c>
      <c r="H107" s="242"/>
      <c r="I107" s="243">
        <f>ROUND(E107*H107,2)</f>
        <v>0</v>
      </c>
      <c r="J107" s="242"/>
      <c r="K107" s="243">
        <f>ROUND(E107*J107,2)</f>
        <v>0</v>
      </c>
      <c r="L107" s="243">
        <v>21</v>
      </c>
      <c r="M107" s="243">
        <f>G107*(1+L107/100)</f>
        <v>0</v>
      </c>
      <c r="N107" s="243">
        <v>0</v>
      </c>
      <c r="O107" s="243">
        <f>ROUND(E107*N107,2)</f>
        <v>0</v>
      </c>
      <c r="P107" s="243">
        <v>2.0080000000000001E-2</v>
      </c>
      <c r="Q107" s="243">
        <f>ROUND(E107*P107,2)</f>
        <v>0.16</v>
      </c>
      <c r="R107" s="243" t="s">
        <v>230</v>
      </c>
      <c r="S107" s="243" t="s">
        <v>128</v>
      </c>
      <c r="T107" s="244" t="s">
        <v>128</v>
      </c>
      <c r="U107" s="221">
        <v>0.10580000000000001</v>
      </c>
      <c r="V107" s="221">
        <f>ROUND(E107*U107,2)</f>
        <v>0.85</v>
      </c>
      <c r="W107" s="221"/>
      <c r="X107" s="221" t="s">
        <v>116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117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38">
        <v>53</v>
      </c>
      <c r="B108" s="239" t="s">
        <v>265</v>
      </c>
      <c r="C108" s="251" t="s">
        <v>266</v>
      </c>
      <c r="D108" s="240" t="s">
        <v>123</v>
      </c>
      <c r="E108" s="241">
        <v>18</v>
      </c>
      <c r="F108" s="242"/>
      <c r="G108" s="243">
        <f>ROUND(E108*F108,2)</f>
        <v>0</v>
      </c>
      <c r="H108" s="242"/>
      <c r="I108" s="243">
        <f>ROUND(E108*H108,2)</f>
        <v>0</v>
      </c>
      <c r="J108" s="242"/>
      <c r="K108" s="243">
        <f>ROUND(E108*J108,2)</f>
        <v>0</v>
      </c>
      <c r="L108" s="243">
        <v>21</v>
      </c>
      <c r="M108" s="243">
        <f>G108*(1+L108/100)</f>
        <v>0</v>
      </c>
      <c r="N108" s="243">
        <v>0</v>
      </c>
      <c r="O108" s="243">
        <f>ROUND(E108*N108,2)</f>
        <v>0</v>
      </c>
      <c r="P108" s="243">
        <v>2.2599999999999999E-3</v>
      </c>
      <c r="Q108" s="243">
        <f>ROUND(E108*P108,2)</f>
        <v>0.04</v>
      </c>
      <c r="R108" s="243" t="s">
        <v>230</v>
      </c>
      <c r="S108" s="243" t="s">
        <v>128</v>
      </c>
      <c r="T108" s="244" t="s">
        <v>128</v>
      </c>
      <c r="U108" s="221">
        <v>5.7500000000000002E-2</v>
      </c>
      <c r="V108" s="221">
        <f>ROUND(E108*U108,2)</f>
        <v>1.04</v>
      </c>
      <c r="W108" s="221"/>
      <c r="X108" s="221" t="s">
        <v>116</v>
      </c>
      <c r="Y108" s="212"/>
      <c r="Z108" s="212"/>
      <c r="AA108" s="212"/>
      <c r="AB108" s="212"/>
      <c r="AC108" s="212"/>
      <c r="AD108" s="212"/>
      <c r="AE108" s="212"/>
      <c r="AF108" s="212"/>
      <c r="AG108" s="212" t="s">
        <v>117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38">
        <v>54</v>
      </c>
      <c r="B109" s="239" t="s">
        <v>267</v>
      </c>
      <c r="C109" s="251" t="s">
        <v>268</v>
      </c>
      <c r="D109" s="240" t="s">
        <v>269</v>
      </c>
      <c r="E109" s="241">
        <v>5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21</v>
      </c>
      <c r="M109" s="243">
        <f>G109*(1+L109/100)</f>
        <v>0</v>
      </c>
      <c r="N109" s="243">
        <v>0</v>
      </c>
      <c r="O109" s="243">
        <f>ROUND(E109*N109,2)</f>
        <v>0</v>
      </c>
      <c r="P109" s="243">
        <v>0</v>
      </c>
      <c r="Q109" s="243">
        <f>ROUND(E109*P109,2)</f>
        <v>0</v>
      </c>
      <c r="R109" s="243"/>
      <c r="S109" s="243" t="s">
        <v>114</v>
      </c>
      <c r="T109" s="244" t="s">
        <v>215</v>
      </c>
      <c r="U109" s="221">
        <v>0</v>
      </c>
      <c r="V109" s="221">
        <f>ROUND(E109*U109,2)</f>
        <v>0</v>
      </c>
      <c r="W109" s="221"/>
      <c r="X109" s="221" t="s">
        <v>116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117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38">
        <v>55</v>
      </c>
      <c r="B110" s="239" t="s">
        <v>270</v>
      </c>
      <c r="C110" s="251" t="s">
        <v>271</v>
      </c>
      <c r="D110" s="240" t="s">
        <v>120</v>
      </c>
      <c r="E110" s="241">
        <v>1350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3">
        <v>6.9999999999999999E-4</v>
      </c>
      <c r="O110" s="243">
        <f>ROUND(E110*N110,2)</f>
        <v>0.95</v>
      </c>
      <c r="P110" s="243">
        <v>0</v>
      </c>
      <c r="Q110" s="243">
        <f>ROUND(E110*P110,2)</f>
        <v>0</v>
      </c>
      <c r="R110" s="243"/>
      <c r="S110" s="243" t="s">
        <v>114</v>
      </c>
      <c r="T110" s="244" t="s">
        <v>115</v>
      </c>
      <c r="U110" s="221">
        <v>0.13800000000000001</v>
      </c>
      <c r="V110" s="221">
        <f>ROUND(E110*U110,2)</f>
        <v>186.3</v>
      </c>
      <c r="W110" s="221"/>
      <c r="X110" s="221" t="s">
        <v>116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117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31">
        <v>56</v>
      </c>
      <c r="B111" s="232" t="s">
        <v>272</v>
      </c>
      <c r="C111" s="252" t="s">
        <v>273</v>
      </c>
      <c r="D111" s="233" t="s">
        <v>147</v>
      </c>
      <c r="E111" s="234">
        <v>2.4049999999999998</v>
      </c>
      <c r="F111" s="235"/>
      <c r="G111" s="236">
        <f>ROUND(E111*F111,2)</f>
        <v>0</v>
      </c>
      <c r="H111" s="235"/>
      <c r="I111" s="236">
        <f>ROUND(E111*H111,2)</f>
        <v>0</v>
      </c>
      <c r="J111" s="235"/>
      <c r="K111" s="236">
        <f>ROUND(E111*J111,2)</f>
        <v>0</v>
      </c>
      <c r="L111" s="236">
        <v>21</v>
      </c>
      <c r="M111" s="236">
        <f>G111*(1+L111/100)</f>
        <v>0</v>
      </c>
      <c r="N111" s="236">
        <v>0</v>
      </c>
      <c r="O111" s="236">
        <f>ROUND(E111*N111,2)</f>
        <v>0</v>
      </c>
      <c r="P111" s="236">
        <v>0</v>
      </c>
      <c r="Q111" s="236">
        <f>ROUND(E111*P111,2)</f>
        <v>0</v>
      </c>
      <c r="R111" s="236" t="s">
        <v>230</v>
      </c>
      <c r="S111" s="236" t="s">
        <v>128</v>
      </c>
      <c r="T111" s="237" t="s">
        <v>128</v>
      </c>
      <c r="U111" s="221">
        <v>4.82</v>
      </c>
      <c r="V111" s="221">
        <f>ROUND(E111*U111,2)</f>
        <v>11.59</v>
      </c>
      <c r="W111" s="221"/>
      <c r="X111" s="221" t="s">
        <v>149</v>
      </c>
      <c r="Y111" s="212"/>
      <c r="Z111" s="212"/>
      <c r="AA111" s="212"/>
      <c r="AB111" s="212"/>
      <c r="AC111" s="212"/>
      <c r="AD111" s="212"/>
      <c r="AE111" s="212"/>
      <c r="AF111" s="212"/>
      <c r="AG111" s="212" t="s">
        <v>150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53" t="s">
        <v>227</v>
      </c>
      <c r="D112" s="245"/>
      <c r="E112" s="245"/>
      <c r="F112" s="245"/>
      <c r="G112" s="245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130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x14ac:dyDescent="0.2">
      <c r="A113" s="225" t="s">
        <v>109</v>
      </c>
      <c r="B113" s="226" t="s">
        <v>72</v>
      </c>
      <c r="C113" s="250" t="s">
        <v>73</v>
      </c>
      <c r="D113" s="227"/>
      <c r="E113" s="228"/>
      <c r="F113" s="229"/>
      <c r="G113" s="229">
        <f>SUMIF(AG114:AG128,"&lt;&gt;NOR",G114:G128)</f>
        <v>0</v>
      </c>
      <c r="H113" s="229"/>
      <c r="I113" s="229">
        <f>SUM(I114:I128)</f>
        <v>0</v>
      </c>
      <c r="J113" s="229"/>
      <c r="K113" s="229">
        <f>SUM(K114:K128)</f>
        <v>0</v>
      </c>
      <c r="L113" s="229"/>
      <c r="M113" s="229">
        <f>SUM(M114:M128)</f>
        <v>0</v>
      </c>
      <c r="N113" s="229"/>
      <c r="O113" s="229">
        <f>SUM(O114:O128)</f>
        <v>57.53</v>
      </c>
      <c r="P113" s="229"/>
      <c r="Q113" s="229">
        <f>SUM(Q114:Q128)</f>
        <v>10.11</v>
      </c>
      <c r="R113" s="229"/>
      <c r="S113" s="229"/>
      <c r="T113" s="230"/>
      <c r="U113" s="224"/>
      <c r="V113" s="224">
        <f>SUM(V114:V128)</f>
        <v>1753.28</v>
      </c>
      <c r="W113" s="224"/>
      <c r="X113" s="224"/>
      <c r="AG113" t="s">
        <v>110</v>
      </c>
    </row>
    <row r="114" spans="1:60" outlineLevel="1" x14ac:dyDescent="0.2">
      <c r="A114" s="231">
        <v>57</v>
      </c>
      <c r="B114" s="232" t="s">
        <v>274</v>
      </c>
      <c r="C114" s="252" t="s">
        <v>275</v>
      </c>
      <c r="D114" s="233" t="s">
        <v>120</v>
      </c>
      <c r="E114" s="234">
        <v>4</v>
      </c>
      <c r="F114" s="235"/>
      <c r="G114" s="236">
        <f>ROUND(E114*F114,2)</f>
        <v>0</v>
      </c>
      <c r="H114" s="235"/>
      <c r="I114" s="236">
        <f>ROUND(E114*H114,2)</f>
        <v>0</v>
      </c>
      <c r="J114" s="235"/>
      <c r="K114" s="236">
        <f>ROUND(E114*J114,2)</f>
        <v>0</v>
      </c>
      <c r="L114" s="236">
        <v>21</v>
      </c>
      <c r="M114" s="236">
        <f>G114*(1+L114/100)</f>
        <v>0</v>
      </c>
      <c r="N114" s="236">
        <v>1.7000000000000001E-2</v>
      </c>
      <c r="O114" s="236">
        <f>ROUND(E114*N114,2)</f>
        <v>7.0000000000000007E-2</v>
      </c>
      <c r="P114" s="236">
        <v>0</v>
      </c>
      <c r="Q114" s="236">
        <f>ROUND(E114*P114,2)</f>
        <v>0</v>
      </c>
      <c r="R114" s="236" t="s">
        <v>276</v>
      </c>
      <c r="S114" s="236" t="s">
        <v>128</v>
      </c>
      <c r="T114" s="237" t="s">
        <v>128</v>
      </c>
      <c r="U114" s="221">
        <v>0.52</v>
      </c>
      <c r="V114" s="221">
        <f>ROUND(E114*U114,2)</f>
        <v>2.08</v>
      </c>
      <c r="W114" s="221"/>
      <c r="X114" s="221" t="s">
        <v>116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117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6" t="s">
        <v>277</v>
      </c>
      <c r="D115" s="247"/>
      <c r="E115" s="247"/>
      <c r="F115" s="247"/>
      <c r="G115" s="247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132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48" t="str">
        <f>C115</f>
        <v>Dodávka a montáž stoupací plošiny, stoupacích nosných tašek, držáku stoupací plošiny, laťování včetně spojovacích prostředků.</v>
      </c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38">
        <v>58</v>
      </c>
      <c r="B116" s="239" t="s">
        <v>278</v>
      </c>
      <c r="C116" s="251" t="s">
        <v>279</v>
      </c>
      <c r="D116" s="240" t="s">
        <v>123</v>
      </c>
      <c r="E116" s="241">
        <v>51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3">
        <v>0</v>
      </c>
      <c r="O116" s="243">
        <f>ROUND(E116*N116,2)</f>
        <v>0</v>
      </c>
      <c r="P116" s="243">
        <v>2E-3</v>
      </c>
      <c r="Q116" s="243">
        <f>ROUND(E116*P116,2)</f>
        <v>0.1</v>
      </c>
      <c r="R116" s="243" t="s">
        <v>276</v>
      </c>
      <c r="S116" s="243" t="s">
        <v>128</v>
      </c>
      <c r="T116" s="244" t="s">
        <v>128</v>
      </c>
      <c r="U116" s="221">
        <v>0.156</v>
      </c>
      <c r="V116" s="221">
        <f>ROUND(E116*U116,2)</f>
        <v>7.96</v>
      </c>
      <c r="W116" s="221"/>
      <c r="X116" s="221" t="s">
        <v>116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117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2.5" outlineLevel="1" x14ac:dyDescent="0.2">
      <c r="A117" s="238">
        <v>59</v>
      </c>
      <c r="B117" s="239" t="s">
        <v>280</v>
      </c>
      <c r="C117" s="251" t="s">
        <v>281</v>
      </c>
      <c r="D117" s="240" t="s">
        <v>126</v>
      </c>
      <c r="E117" s="241">
        <v>715</v>
      </c>
      <c r="F117" s="242"/>
      <c r="G117" s="243">
        <f>ROUND(E117*F117,2)</f>
        <v>0</v>
      </c>
      <c r="H117" s="242"/>
      <c r="I117" s="243">
        <f>ROUND(E117*H117,2)</f>
        <v>0</v>
      </c>
      <c r="J117" s="242"/>
      <c r="K117" s="243">
        <f>ROUND(E117*J117,2)</f>
        <v>0</v>
      </c>
      <c r="L117" s="243">
        <v>21</v>
      </c>
      <c r="M117" s="243">
        <f>G117*(1+L117/100)</f>
        <v>0</v>
      </c>
      <c r="N117" s="243">
        <v>0</v>
      </c>
      <c r="O117" s="243">
        <f>ROUND(E117*N117,2)</f>
        <v>0</v>
      </c>
      <c r="P117" s="243">
        <v>0</v>
      </c>
      <c r="Q117" s="243">
        <f>ROUND(E117*P117,2)</f>
        <v>0</v>
      </c>
      <c r="R117" s="243" t="s">
        <v>276</v>
      </c>
      <c r="S117" s="243" t="s">
        <v>128</v>
      </c>
      <c r="T117" s="244" t="s">
        <v>128</v>
      </c>
      <c r="U117" s="221">
        <v>3.5999999999999997E-2</v>
      </c>
      <c r="V117" s="221">
        <f>ROUND(E117*U117,2)</f>
        <v>25.74</v>
      </c>
      <c r="W117" s="221"/>
      <c r="X117" s="221" t="s">
        <v>116</v>
      </c>
      <c r="Y117" s="212"/>
      <c r="Z117" s="212"/>
      <c r="AA117" s="212"/>
      <c r="AB117" s="212"/>
      <c r="AC117" s="212"/>
      <c r="AD117" s="212"/>
      <c r="AE117" s="212"/>
      <c r="AF117" s="212"/>
      <c r="AG117" s="212" t="s">
        <v>117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31">
        <v>60</v>
      </c>
      <c r="B118" s="232" t="s">
        <v>282</v>
      </c>
      <c r="C118" s="252" t="s">
        <v>283</v>
      </c>
      <c r="D118" s="233" t="s">
        <v>120</v>
      </c>
      <c r="E118" s="234">
        <v>2</v>
      </c>
      <c r="F118" s="235"/>
      <c r="G118" s="236">
        <f>ROUND(E118*F118,2)</f>
        <v>0</v>
      </c>
      <c r="H118" s="235"/>
      <c r="I118" s="236">
        <f>ROUND(E118*H118,2)</f>
        <v>0</v>
      </c>
      <c r="J118" s="235"/>
      <c r="K118" s="236">
        <f>ROUND(E118*J118,2)</f>
        <v>0</v>
      </c>
      <c r="L118" s="236">
        <v>21</v>
      </c>
      <c r="M118" s="236">
        <f>G118*(1+L118/100)</f>
        <v>0</v>
      </c>
      <c r="N118" s="236">
        <v>1.2099999999999999E-3</v>
      </c>
      <c r="O118" s="236">
        <f>ROUND(E118*N118,2)</f>
        <v>0</v>
      </c>
      <c r="P118" s="236">
        <v>0</v>
      </c>
      <c r="Q118" s="236">
        <f>ROUND(E118*P118,2)</f>
        <v>0</v>
      </c>
      <c r="R118" s="236" t="s">
        <v>276</v>
      </c>
      <c r="S118" s="236" t="s">
        <v>128</v>
      </c>
      <c r="T118" s="237" t="s">
        <v>128</v>
      </c>
      <c r="U118" s="221">
        <v>2.9000000000000001E-2</v>
      </c>
      <c r="V118" s="221">
        <f>ROUND(E118*U118,2)</f>
        <v>0.06</v>
      </c>
      <c r="W118" s="221"/>
      <c r="X118" s="221" t="s">
        <v>116</v>
      </c>
      <c r="Y118" s="212"/>
      <c r="Z118" s="212"/>
      <c r="AA118" s="212"/>
      <c r="AB118" s="212"/>
      <c r="AC118" s="212"/>
      <c r="AD118" s="212"/>
      <c r="AE118" s="212"/>
      <c r="AF118" s="212"/>
      <c r="AG118" s="212" t="s">
        <v>117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56" t="s">
        <v>284</v>
      </c>
      <c r="D119" s="247"/>
      <c r="E119" s="247"/>
      <c r="F119" s="247"/>
      <c r="G119" s="247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132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ht="22.5" outlineLevel="1" x14ac:dyDescent="0.2">
      <c r="A120" s="238">
        <v>61</v>
      </c>
      <c r="B120" s="239" t="s">
        <v>285</v>
      </c>
      <c r="C120" s="251" t="s">
        <v>286</v>
      </c>
      <c r="D120" s="240" t="s">
        <v>126</v>
      </c>
      <c r="E120" s="241">
        <v>715</v>
      </c>
      <c r="F120" s="242"/>
      <c r="G120" s="243">
        <f>ROUND(E120*F120,2)</f>
        <v>0</v>
      </c>
      <c r="H120" s="242"/>
      <c r="I120" s="243">
        <f>ROUND(E120*H120,2)</f>
        <v>0</v>
      </c>
      <c r="J120" s="242"/>
      <c r="K120" s="243">
        <f>ROUND(E120*J120,2)</f>
        <v>0</v>
      </c>
      <c r="L120" s="243">
        <v>21</v>
      </c>
      <c r="M120" s="243">
        <f>G120*(1+L120/100)</f>
        <v>0</v>
      </c>
      <c r="N120" s="243">
        <v>0</v>
      </c>
      <c r="O120" s="243">
        <f>ROUND(E120*N120,2)</f>
        <v>0</v>
      </c>
      <c r="P120" s="243">
        <v>1.4E-2</v>
      </c>
      <c r="Q120" s="243">
        <f>ROUND(E120*P120,2)</f>
        <v>10.01</v>
      </c>
      <c r="R120" s="243" t="s">
        <v>276</v>
      </c>
      <c r="S120" s="243" t="s">
        <v>128</v>
      </c>
      <c r="T120" s="244" t="s">
        <v>128</v>
      </c>
      <c r="U120" s="221">
        <v>0.28860000000000002</v>
      </c>
      <c r="V120" s="221">
        <f>ROUND(E120*U120,2)</f>
        <v>206.35</v>
      </c>
      <c r="W120" s="221"/>
      <c r="X120" s="221" t="s">
        <v>116</v>
      </c>
      <c r="Y120" s="212"/>
      <c r="Z120" s="212"/>
      <c r="AA120" s="212"/>
      <c r="AB120" s="212"/>
      <c r="AC120" s="212"/>
      <c r="AD120" s="212"/>
      <c r="AE120" s="212"/>
      <c r="AF120" s="212"/>
      <c r="AG120" s="212" t="s">
        <v>117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ht="22.5" outlineLevel="1" x14ac:dyDescent="0.2">
      <c r="A121" s="231">
        <v>62</v>
      </c>
      <c r="B121" s="232" t="s">
        <v>287</v>
      </c>
      <c r="C121" s="252" t="s">
        <v>288</v>
      </c>
      <c r="D121" s="233" t="s">
        <v>126</v>
      </c>
      <c r="E121" s="234">
        <v>715</v>
      </c>
      <c r="F121" s="235"/>
      <c r="G121" s="236">
        <f>ROUND(E121*F121,2)</f>
        <v>0</v>
      </c>
      <c r="H121" s="235"/>
      <c r="I121" s="236">
        <f>ROUND(E121*H121,2)</f>
        <v>0</v>
      </c>
      <c r="J121" s="235"/>
      <c r="K121" s="236">
        <f>ROUND(E121*J121,2)</f>
        <v>0</v>
      </c>
      <c r="L121" s="236">
        <v>21</v>
      </c>
      <c r="M121" s="236">
        <f>G121*(1+L121/100)</f>
        <v>0</v>
      </c>
      <c r="N121" s="236">
        <v>0.08</v>
      </c>
      <c r="O121" s="236">
        <f>ROUND(E121*N121,2)</f>
        <v>57.2</v>
      </c>
      <c r="P121" s="236">
        <v>0</v>
      </c>
      <c r="Q121" s="236">
        <f>ROUND(E121*P121,2)</f>
        <v>0</v>
      </c>
      <c r="R121" s="236" t="s">
        <v>276</v>
      </c>
      <c r="S121" s="236" t="s">
        <v>128</v>
      </c>
      <c r="T121" s="237" t="s">
        <v>115</v>
      </c>
      <c r="U121" s="221">
        <v>1.806</v>
      </c>
      <c r="V121" s="221">
        <f>ROUND(E121*U121,2)</f>
        <v>1291.29</v>
      </c>
      <c r="W121" s="221"/>
      <c r="X121" s="221" t="s">
        <v>116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117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3" t="s">
        <v>289</v>
      </c>
      <c r="D122" s="245"/>
      <c r="E122" s="245"/>
      <c r="F122" s="245"/>
      <c r="G122" s="245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130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31">
        <v>63</v>
      </c>
      <c r="B123" s="232" t="s">
        <v>290</v>
      </c>
      <c r="C123" s="252" t="s">
        <v>291</v>
      </c>
      <c r="D123" s="233" t="s">
        <v>126</v>
      </c>
      <c r="E123" s="234">
        <v>715</v>
      </c>
      <c r="F123" s="235"/>
      <c r="G123" s="236">
        <f>ROUND(E123*F123,2)</f>
        <v>0</v>
      </c>
      <c r="H123" s="235"/>
      <c r="I123" s="236">
        <f>ROUND(E123*H123,2)</f>
        <v>0</v>
      </c>
      <c r="J123" s="235"/>
      <c r="K123" s="236">
        <f>ROUND(E123*J123,2)</f>
        <v>0</v>
      </c>
      <c r="L123" s="236">
        <v>21</v>
      </c>
      <c r="M123" s="236">
        <f>G123*(1+L123/100)</f>
        <v>0</v>
      </c>
      <c r="N123" s="236">
        <v>2.9999999999999997E-4</v>
      </c>
      <c r="O123" s="236">
        <f>ROUND(E123*N123,2)</f>
        <v>0.21</v>
      </c>
      <c r="P123" s="236">
        <v>0</v>
      </c>
      <c r="Q123" s="236">
        <f>ROUND(E123*P123,2)</f>
        <v>0</v>
      </c>
      <c r="R123" s="236" t="s">
        <v>276</v>
      </c>
      <c r="S123" s="236" t="s">
        <v>128</v>
      </c>
      <c r="T123" s="237" t="s">
        <v>128</v>
      </c>
      <c r="U123" s="221">
        <v>0.12</v>
      </c>
      <c r="V123" s="221">
        <f>ROUND(E123*U123,2)</f>
        <v>85.8</v>
      </c>
      <c r="W123" s="221"/>
      <c r="X123" s="221" t="s">
        <v>116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117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6" t="s">
        <v>292</v>
      </c>
      <c r="D124" s="247"/>
      <c r="E124" s="247"/>
      <c r="F124" s="247"/>
      <c r="G124" s="247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132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2.5" outlineLevel="1" x14ac:dyDescent="0.2">
      <c r="A125" s="238">
        <v>64</v>
      </c>
      <c r="B125" s="239" t="s">
        <v>293</v>
      </c>
      <c r="C125" s="251" t="s">
        <v>294</v>
      </c>
      <c r="D125" s="240" t="s">
        <v>120</v>
      </c>
      <c r="E125" s="241">
        <v>50</v>
      </c>
      <c r="F125" s="242"/>
      <c r="G125" s="243">
        <f>ROUND(E125*F125,2)</f>
        <v>0</v>
      </c>
      <c r="H125" s="242"/>
      <c r="I125" s="243">
        <f>ROUND(E125*H125,2)</f>
        <v>0</v>
      </c>
      <c r="J125" s="242"/>
      <c r="K125" s="243">
        <f>ROUND(E125*J125,2)</f>
        <v>0</v>
      </c>
      <c r="L125" s="243">
        <v>21</v>
      </c>
      <c r="M125" s="243">
        <f>G125*(1+L125/100)</f>
        <v>0</v>
      </c>
      <c r="N125" s="243">
        <v>1E-3</v>
      </c>
      <c r="O125" s="243">
        <f>ROUND(E125*N125,2)</f>
        <v>0.05</v>
      </c>
      <c r="P125" s="243">
        <v>0</v>
      </c>
      <c r="Q125" s="243">
        <f>ROUND(E125*P125,2)</f>
        <v>0</v>
      </c>
      <c r="R125" s="243"/>
      <c r="S125" s="243" t="s">
        <v>114</v>
      </c>
      <c r="T125" s="244" t="s">
        <v>115</v>
      </c>
      <c r="U125" s="221">
        <v>0</v>
      </c>
      <c r="V125" s="221">
        <f>ROUND(E125*U125,2)</f>
        <v>0</v>
      </c>
      <c r="W125" s="221"/>
      <c r="X125" s="221" t="s">
        <v>116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117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38">
        <v>65</v>
      </c>
      <c r="B126" s="239" t="s">
        <v>295</v>
      </c>
      <c r="C126" s="251" t="s">
        <v>296</v>
      </c>
      <c r="D126" s="240" t="s">
        <v>120</v>
      </c>
      <c r="E126" s="241">
        <v>2</v>
      </c>
      <c r="F126" s="242"/>
      <c r="G126" s="243">
        <f>ROUND(E126*F126,2)</f>
        <v>0</v>
      </c>
      <c r="H126" s="242"/>
      <c r="I126" s="243">
        <f>ROUND(E126*H126,2)</f>
        <v>0</v>
      </c>
      <c r="J126" s="242"/>
      <c r="K126" s="243">
        <f>ROUND(E126*J126,2)</f>
        <v>0</v>
      </c>
      <c r="L126" s="243">
        <v>21</v>
      </c>
      <c r="M126" s="243">
        <f>G126*(1+L126/100)</f>
        <v>0</v>
      </c>
      <c r="N126" s="243">
        <v>0</v>
      </c>
      <c r="O126" s="243">
        <f>ROUND(E126*N126,2)</f>
        <v>0</v>
      </c>
      <c r="P126" s="243">
        <v>0</v>
      </c>
      <c r="Q126" s="243">
        <f>ROUND(E126*P126,2)</f>
        <v>0</v>
      </c>
      <c r="R126" s="243"/>
      <c r="S126" s="243" t="s">
        <v>114</v>
      </c>
      <c r="T126" s="244" t="s">
        <v>115</v>
      </c>
      <c r="U126" s="221">
        <v>0</v>
      </c>
      <c r="V126" s="221">
        <f>ROUND(E126*U126,2)</f>
        <v>0</v>
      </c>
      <c r="W126" s="221"/>
      <c r="X126" s="221" t="s">
        <v>116</v>
      </c>
      <c r="Y126" s="212"/>
      <c r="Z126" s="212"/>
      <c r="AA126" s="212"/>
      <c r="AB126" s="212"/>
      <c r="AC126" s="212"/>
      <c r="AD126" s="212"/>
      <c r="AE126" s="212"/>
      <c r="AF126" s="212"/>
      <c r="AG126" s="212" t="s">
        <v>117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31">
        <v>66</v>
      </c>
      <c r="B127" s="232" t="s">
        <v>297</v>
      </c>
      <c r="C127" s="252" t="s">
        <v>298</v>
      </c>
      <c r="D127" s="233" t="s">
        <v>147</v>
      </c>
      <c r="E127" s="234">
        <v>57.53492</v>
      </c>
      <c r="F127" s="235"/>
      <c r="G127" s="236">
        <f>ROUND(E127*F127,2)</f>
        <v>0</v>
      </c>
      <c r="H127" s="235"/>
      <c r="I127" s="236">
        <f>ROUND(E127*H127,2)</f>
        <v>0</v>
      </c>
      <c r="J127" s="235"/>
      <c r="K127" s="236">
        <f>ROUND(E127*J127,2)</f>
        <v>0</v>
      </c>
      <c r="L127" s="236">
        <v>21</v>
      </c>
      <c r="M127" s="236">
        <f>G127*(1+L127/100)</f>
        <v>0</v>
      </c>
      <c r="N127" s="236">
        <v>0</v>
      </c>
      <c r="O127" s="236">
        <f>ROUND(E127*N127,2)</f>
        <v>0</v>
      </c>
      <c r="P127" s="236">
        <v>0</v>
      </c>
      <c r="Q127" s="236">
        <f>ROUND(E127*P127,2)</f>
        <v>0</v>
      </c>
      <c r="R127" s="236" t="s">
        <v>276</v>
      </c>
      <c r="S127" s="236" t="s">
        <v>128</v>
      </c>
      <c r="T127" s="237" t="s">
        <v>128</v>
      </c>
      <c r="U127" s="221">
        <v>2.3290000000000002</v>
      </c>
      <c r="V127" s="221">
        <f>ROUND(E127*U127,2)</f>
        <v>134</v>
      </c>
      <c r="W127" s="221"/>
      <c r="X127" s="221" t="s">
        <v>149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150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3" t="s">
        <v>227</v>
      </c>
      <c r="D128" s="245"/>
      <c r="E128" s="245"/>
      <c r="F128" s="245"/>
      <c r="G128" s="245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130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x14ac:dyDescent="0.2">
      <c r="A129" s="225" t="s">
        <v>109</v>
      </c>
      <c r="B129" s="226" t="s">
        <v>74</v>
      </c>
      <c r="C129" s="250" t="s">
        <v>75</v>
      </c>
      <c r="D129" s="227"/>
      <c r="E129" s="228"/>
      <c r="F129" s="229"/>
      <c r="G129" s="229">
        <f>SUMIF(AG130:AG134,"&lt;&gt;NOR",G130:G134)</f>
        <v>0</v>
      </c>
      <c r="H129" s="229"/>
      <c r="I129" s="229">
        <f>SUM(I130:I134)</f>
        <v>0</v>
      </c>
      <c r="J129" s="229"/>
      <c r="K129" s="229">
        <f>SUM(K130:K134)</f>
        <v>0</v>
      </c>
      <c r="L129" s="229"/>
      <c r="M129" s="229">
        <f>SUM(M130:M134)</f>
        <v>0</v>
      </c>
      <c r="N129" s="229"/>
      <c r="O129" s="229">
        <f>SUM(O130:O134)</f>
        <v>0.32</v>
      </c>
      <c r="P129" s="229"/>
      <c r="Q129" s="229">
        <f>SUM(Q130:Q134)</f>
        <v>0</v>
      </c>
      <c r="R129" s="229"/>
      <c r="S129" s="229"/>
      <c r="T129" s="230"/>
      <c r="U129" s="224"/>
      <c r="V129" s="224">
        <f>SUM(V130:V134)</f>
        <v>14.59</v>
      </c>
      <c r="W129" s="224"/>
      <c r="X129" s="224"/>
      <c r="AG129" t="s">
        <v>110</v>
      </c>
    </row>
    <row r="130" spans="1:60" outlineLevel="1" x14ac:dyDescent="0.2">
      <c r="A130" s="238">
        <v>67</v>
      </c>
      <c r="B130" s="239" t="s">
        <v>299</v>
      </c>
      <c r="C130" s="251" t="s">
        <v>300</v>
      </c>
      <c r="D130" s="240" t="s">
        <v>120</v>
      </c>
      <c r="E130" s="241">
        <v>8</v>
      </c>
      <c r="F130" s="242"/>
      <c r="G130" s="243">
        <f>ROUND(E130*F130,2)</f>
        <v>0</v>
      </c>
      <c r="H130" s="242"/>
      <c r="I130" s="243">
        <f>ROUND(E130*H130,2)</f>
        <v>0</v>
      </c>
      <c r="J130" s="242"/>
      <c r="K130" s="243">
        <f>ROUND(E130*J130,2)</f>
        <v>0</v>
      </c>
      <c r="L130" s="243">
        <v>21</v>
      </c>
      <c r="M130" s="243">
        <f>G130*(1+L130/100)</f>
        <v>0</v>
      </c>
      <c r="N130" s="243">
        <v>2.7999999999999998E-4</v>
      </c>
      <c r="O130" s="243">
        <f>ROUND(E130*N130,2)</f>
        <v>0</v>
      </c>
      <c r="P130" s="243">
        <v>0</v>
      </c>
      <c r="Q130" s="243">
        <f>ROUND(E130*P130,2)</f>
        <v>0</v>
      </c>
      <c r="R130" s="243" t="s">
        <v>301</v>
      </c>
      <c r="S130" s="243" t="s">
        <v>128</v>
      </c>
      <c r="T130" s="244" t="s">
        <v>128</v>
      </c>
      <c r="U130" s="221">
        <v>1.726</v>
      </c>
      <c r="V130" s="221">
        <f>ROUND(E130*U130,2)</f>
        <v>13.81</v>
      </c>
      <c r="W130" s="221"/>
      <c r="X130" s="221" t="s">
        <v>116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117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38">
        <v>68</v>
      </c>
      <c r="B131" s="239" t="s">
        <v>302</v>
      </c>
      <c r="C131" s="251" t="s">
        <v>303</v>
      </c>
      <c r="D131" s="240" t="s">
        <v>120</v>
      </c>
      <c r="E131" s="241">
        <v>8</v>
      </c>
      <c r="F131" s="242"/>
      <c r="G131" s="243">
        <f>ROUND(E131*F131,2)</f>
        <v>0</v>
      </c>
      <c r="H131" s="242"/>
      <c r="I131" s="243">
        <f>ROUND(E131*H131,2)</f>
        <v>0</v>
      </c>
      <c r="J131" s="242"/>
      <c r="K131" s="243">
        <f>ROUND(E131*J131,2)</f>
        <v>0</v>
      </c>
      <c r="L131" s="243">
        <v>21</v>
      </c>
      <c r="M131" s="243">
        <f>G131*(1+L131/100)</f>
        <v>0</v>
      </c>
      <c r="N131" s="243">
        <v>0.04</v>
      </c>
      <c r="O131" s="243">
        <f>ROUND(E131*N131,2)</f>
        <v>0.32</v>
      </c>
      <c r="P131" s="243">
        <v>0</v>
      </c>
      <c r="Q131" s="243">
        <f>ROUND(E131*P131,2)</f>
        <v>0</v>
      </c>
      <c r="R131" s="243"/>
      <c r="S131" s="243" t="s">
        <v>114</v>
      </c>
      <c r="T131" s="244" t="s">
        <v>115</v>
      </c>
      <c r="U131" s="221">
        <v>0</v>
      </c>
      <c r="V131" s="221">
        <f>ROUND(E131*U131,2)</f>
        <v>0</v>
      </c>
      <c r="W131" s="221"/>
      <c r="X131" s="221" t="s">
        <v>116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117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ht="22.5" outlineLevel="1" x14ac:dyDescent="0.2">
      <c r="A132" s="238">
        <v>69</v>
      </c>
      <c r="B132" s="239" t="s">
        <v>304</v>
      </c>
      <c r="C132" s="251" t="s">
        <v>305</v>
      </c>
      <c r="D132" s="240" t="s">
        <v>120</v>
      </c>
      <c r="E132" s="241">
        <v>3</v>
      </c>
      <c r="F132" s="242"/>
      <c r="G132" s="243">
        <f>ROUND(E132*F132,2)</f>
        <v>0</v>
      </c>
      <c r="H132" s="242"/>
      <c r="I132" s="243">
        <f>ROUND(E132*H132,2)</f>
        <v>0</v>
      </c>
      <c r="J132" s="242"/>
      <c r="K132" s="243">
        <f>ROUND(E132*J132,2)</f>
        <v>0</v>
      </c>
      <c r="L132" s="243">
        <v>21</v>
      </c>
      <c r="M132" s="243">
        <f>G132*(1+L132/100)</f>
        <v>0</v>
      </c>
      <c r="N132" s="243">
        <v>0</v>
      </c>
      <c r="O132" s="243">
        <f>ROUND(E132*N132,2)</f>
        <v>0</v>
      </c>
      <c r="P132" s="243">
        <v>0</v>
      </c>
      <c r="Q132" s="243">
        <f>ROUND(E132*P132,2)</f>
        <v>0</v>
      </c>
      <c r="R132" s="243"/>
      <c r="S132" s="243" t="s">
        <v>114</v>
      </c>
      <c r="T132" s="244" t="s">
        <v>215</v>
      </c>
      <c r="U132" s="221">
        <v>0</v>
      </c>
      <c r="V132" s="221">
        <f>ROUND(E132*U132,2)</f>
        <v>0</v>
      </c>
      <c r="W132" s="221"/>
      <c r="X132" s="221" t="s">
        <v>116</v>
      </c>
      <c r="Y132" s="212"/>
      <c r="Z132" s="212"/>
      <c r="AA132" s="212"/>
      <c r="AB132" s="212"/>
      <c r="AC132" s="212"/>
      <c r="AD132" s="212"/>
      <c r="AE132" s="212"/>
      <c r="AF132" s="212"/>
      <c r="AG132" s="212" t="s">
        <v>117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31">
        <v>70</v>
      </c>
      <c r="B133" s="232" t="s">
        <v>306</v>
      </c>
      <c r="C133" s="252" t="s">
        <v>307</v>
      </c>
      <c r="D133" s="233" t="s">
        <v>147</v>
      </c>
      <c r="E133" s="234">
        <v>0.32224000000000003</v>
      </c>
      <c r="F133" s="235"/>
      <c r="G133" s="236">
        <f>ROUND(E133*F133,2)</f>
        <v>0</v>
      </c>
      <c r="H133" s="235"/>
      <c r="I133" s="236">
        <f>ROUND(E133*H133,2)</f>
        <v>0</v>
      </c>
      <c r="J133" s="235"/>
      <c r="K133" s="236">
        <f>ROUND(E133*J133,2)</f>
        <v>0</v>
      </c>
      <c r="L133" s="236">
        <v>21</v>
      </c>
      <c r="M133" s="236">
        <f>G133*(1+L133/100)</f>
        <v>0</v>
      </c>
      <c r="N133" s="236">
        <v>0</v>
      </c>
      <c r="O133" s="236">
        <f>ROUND(E133*N133,2)</f>
        <v>0</v>
      </c>
      <c r="P133" s="236">
        <v>0</v>
      </c>
      <c r="Q133" s="236">
        <f>ROUND(E133*P133,2)</f>
        <v>0</v>
      </c>
      <c r="R133" s="236" t="s">
        <v>301</v>
      </c>
      <c r="S133" s="236" t="s">
        <v>128</v>
      </c>
      <c r="T133" s="237" t="s">
        <v>128</v>
      </c>
      <c r="U133" s="221">
        <v>2.4209999999999998</v>
      </c>
      <c r="V133" s="221">
        <f>ROUND(E133*U133,2)</f>
        <v>0.78</v>
      </c>
      <c r="W133" s="221"/>
      <c r="X133" s="221" t="s">
        <v>149</v>
      </c>
      <c r="Y133" s="212"/>
      <c r="Z133" s="212"/>
      <c r="AA133" s="212"/>
      <c r="AB133" s="212"/>
      <c r="AC133" s="212"/>
      <c r="AD133" s="212"/>
      <c r="AE133" s="212"/>
      <c r="AF133" s="212"/>
      <c r="AG133" s="212" t="s">
        <v>150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53" t="s">
        <v>227</v>
      </c>
      <c r="D134" s="245"/>
      <c r="E134" s="245"/>
      <c r="F134" s="245"/>
      <c r="G134" s="245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130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25" t="s">
        <v>109</v>
      </c>
      <c r="B135" s="226" t="s">
        <v>76</v>
      </c>
      <c r="C135" s="250" t="s">
        <v>77</v>
      </c>
      <c r="D135" s="227"/>
      <c r="E135" s="228"/>
      <c r="F135" s="229"/>
      <c r="G135" s="229">
        <f>SUMIF(AG136:AG137,"&lt;&gt;NOR",G136:G137)</f>
        <v>0</v>
      </c>
      <c r="H135" s="229"/>
      <c r="I135" s="229">
        <f>SUM(I136:I137)</f>
        <v>0</v>
      </c>
      <c r="J135" s="229"/>
      <c r="K135" s="229">
        <f>SUM(K136:K137)</f>
        <v>0</v>
      </c>
      <c r="L135" s="229"/>
      <c r="M135" s="229">
        <f>SUM(M136:M137)</f>
        <v>0</v>
      </c>
      <c r="N135" s="229"/>
      <c r="O135" s="229">
        <f>SUM(O136:O137)</f>
        <v>0</v>
      </c>
      <c r="P135" s="229"/>
      <c r="Q135" s="229">
        <f>SUM(Q136:Q137)</f>
        <v>0</v>
      </c>
      <c r="R135" s="229"/>
      <c r="S135" s="229"/>
      <c r="T135" s="230"/>
      <c r="U135" s="224"/>
      <c r="V135" s="224">
        <f>SUM(V136:V137)</f>
        <v>0</v>
      </c>
      <c r="W135" s="224"/>
      <c r="X135" s="224"/>
      <c r="AG135" t="s">
        <v>110</v>
      </c>
    </row>
    <row r="136" spans="1:60" outlineLevel="1" x14ac:dyDescent="0.2">
      <c r="A136" s="238">
        <v>71</v>
      </c>
      <c r="B136" s="239" t="s">
        <v>76</v>
      </c>
      <c r="C136" s="251" t="s">
        <v>308</v>
      </c>
      <c r="D136" s="240" t="s">
        <v>113</v>
      </c>
      <c r="E136" s="241">
        <v>1</v>
      </c>
      <c r="F136" s="242"/>
      <c r="G136" s="243">
        <f>ROUND(E136*F136,2)</f>
        <v>0</v>
      </c>
      <c r="H136" s="242"/>
      <c r="I136" s="243">
        <f>ROUND(E136*H136,2)</f>
        <v>0</v>
      </c>
      <c r="J136" s="242"/>
      <c r="K136" s="243">
        <f>ROUND(E136*J136,2)</f>
        <v>0</v>
      </c>
      <c r="L136" s="243">
        <v>21</v>
      </c>
      <c r="M136" s="243">
        <f>G136*(1+L136/100)</f>
        <v>0</v>
      </c>
      <c r="N136" s="243">
        <v>0</v>
      </c>
      <c r="O136" s="243">
        <f>ROUND(E136*N136,2)</f>
        <v>0</v>
      </c>
      <c r="P136" s="243">
        <v>0</v>
      </c>
      <c r="Q136" s="243">
        <f>ROUND(E136*P136,2)</f>
        <v>0</v>
      </c>
      <c r="R136" s="243"/>
      <c r="S136" s="243" t="s">
        <v>114</v>
      </c>
      <c r="T136" s="244" t="s">
        <v>115</v>
      </c>
      <c r="U136" s="221">
        <v>0</v>
      </c>
      <c r="V136" s="221">
        <f>ROUND(E136*U136,2)</f>
        <v>0</v>
      </c>
      <c r="W136" s="221"/>
      <c r="X136" s="221" t="s">
        <v>116</v>
      </c>
      <c r="Y136" s="212"/>
      <c r="Z136" s="212"/>
      <c r="AA136" s="212"/>
      <c r="AB136" s="212"/>
      <c r="AC136" s="212"/>
      <c r="AD136" s="212"/>
      <c r="AE136" s="212"/>
      <c r="AF136" s="212"/>
      <c r="AG136" s="212" t="s">
        <v>117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38">
        <v>72</v>
      </c>
      <c r="B137" s="239" t="s">
        <v>309</v>
      </c>
      <c r="C137" s="251" t="s">
        <v>310</v>
      </c>
      <c r="D137" s="240" t="s">
        <v>113</v>
      </c>
      <c r="E137" s="241">
        <v>1</v>
      </c>
      <c r="F137" s="242"/>
      <c r="G137" s="243">
        <f>ROUND(E137*F137,2)</f>
        <v>0</v>
      </c>
      <c r="H137" s="242"/>
      <c r="I137" s="243">
        <f>ROUND(E137*H137,2)</f>
        <v>0</v>
      </c>
      <c r="J137" s="242"/>
      <c r="K137" s="243">
        <f>ROUND(E137*J137,2)</f>
        <v>0</v>
      </c>
      <c r="L137" s="243">
        <v>21</v>
      </c>
      <c r="M137" s="243">
        <f>G137*(1+L137/100)</f>
        <v>0</v>
      </c>
      <c r="N137" s="243">
        <v>0</v>
      </c>
      <c r="O137" s="243">
        <f>ROUND(E137*N137,2)</f>
        <v>0</v>
      </c>
      <c r="P137" s="243">
        <v>0</v>
      </c>
      <c r="Q137" s="243">
        <f>ROUND(E137*P137,2)</f>
        <v>0</v>
      </c>
      <c r="R137" s="243"/>
      <c r="S137" s="243" t="s">
        <v>114</v>
      </c>
      <c r="T137" s="244" t="s">
        <v>115</v>
      </c>
      <c r="U137" s="221">
        <v>0</v>
      </c>
      <c r="V137" s="221">
        <f>ROUND(E137*U137,2)</f>
        <v>0</v>
      </c>
      <c r="W137" s="221"/>
      <c r="X137" s="221" t="s">
        <v>116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117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x14ac:dyDescent="0.2">
      <c r="A138" s="225" t="s">
        <v>109</v>
      </c>
      <c r="B138" s="226" t="s">
        <v>78</v>
      </c>
      <c r="C138" s="250" t="s">
        <v>79</v>
      </c>
      <c r="D138" s="227"/>
      <c r="E138" s="228"/>
      <c r="F138" s="229"/>
      <c r="G138" s="229">
        <f>SUMIF(AG139:AG148,"&lt;&gt;NOR",G139:G148)</f>
        <v>0</v>
      </c>
      <c r="H138" s="229"/>
      <c r="I138" s="229">
        <f>SUM(I139:I148)</f>
        <v>0</v>
      </c>
      <c r="J138" s="229"/>
      <c r="K138" s="229">
        <f>SUM(K139:K148)</f>
        <v>0</v>
      </c>
      <c r="L138" s="229"/>
      <c r="M138" s="229">
        <f>SUM(M139:M148)</f>
        <v>0</v>
      </c>
      <c r="N138" s="229"/>
      <c r="O138" s="229">
        <f>SUM(O139:O148)</f>
        <v>0</v>
      </c>
      <c r="P138" s="229"/>
      <c r="Q138" s="229">
        <f>SUM(Q139:Q148)</f>
        <v>0</v>
      </c>
      <c r="R138" s="229"/>
      <c r="S138" s="229"/>
      <c r="T138" s="230"/>
      <c r="U138" s="224"/>
      <c r="V138" s="224">
        <f>SUM(V139:V148)</f>
        <v>64.75</v>
      </c>
      <c r="W138" s="224"/>
      <c r="X138" s="224"/>
      <c r="AG138" t="s">
        <v>110</v>
      </c>
    </row>
    <row r="139" spans="1:60" ht="22.5" outlineLevel="1" x14ac:dyDescent="0.2">
      <c r="A139" s="238">
        <v>73</v>
      </c>
      <c r="B139" s="239" t="s">
        <v>311</v>
      </c>
      <c r="C139" s="251" t="s">
        <v>312</v>
      </c>
      <c r="D139" s="240" t="s">
        <v>147</v>
      </c>
      <c r="E139" s="241">
        <v>16.771149999999999</v>
      </c>
      <c r="F139" s="242"/>
      <c r="G139" s="243">
        <f>ROUND(E139*F139,2)</f>
        <v>0</v>
      </c>
      <c r="H139" s="242"/>
      <c r="I139" s="243">
        <f>ROUND(E139*H139,2)</f>
        <v>0</v>
      </c>
      <c r="J139" s="242"/>
      <c r="K139" s="243">
        <f>ROUND(E139*J139,2)</f>
        <v>0</v>
      </c>
      <c r="L139" s="243">
        <v>21</v>
      </c>
      <c r="M139" s="243">
        <f>G139*(1+L139/100)</f>
        <v>0</v>
      </c>
      <c r="N139" s="243">
        <v>0</v>
      </c>
      <c r="O139" s="243">
        <f>ROUND(E139*N139,2)</f>
        <v>0</v>
      </c>
      <c r="P139" s="243">
        <v>0</v>
      </c>
      <c r="Q139" s="243">
        <f>ROUND(E139*P139,2)</f>
        <v>0</v>
      </c>
      <c r="R139" s="243" t="s">
        <v>313</v>
      </c>
      <c r="S139" s="243" t="s">
        <v>128</v>
      </c>
      <c r="T139" s="244" t="s">
        <v>128</v>
      </c>
      <c r="U139" s="221">
        <v>2.0089999999999999</v>
      </c>
      <c r="V139" s="221">
        <f>ROUND(E139*U139,2)</f>
        <v>33.69</v>
      </c>
      <c r="W139" s="221"/>
      <c r="X139" s="221" t="s">
        <v>314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315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31">
        <v>74</v>
      </c>
      <c r="B140" s="232" t="s">
        <v>316</v>
      </c>
      <c r="C140" s="252" t="s">
        <v>317</v>
      </c>
      <c r="D140" s="233" t="s">
        <v>147</v>
      </c>
      <c r="E140" s="234">
        <v>16.771149999999999</v>
      </c>
      <c r="F140" s="235"/>
      <c r="G140" s="236">
        <f>ROUND(E140*F140,2)</f>
        <v>0</v>
      </c>
      <c r="H140" s="235"/>
      <c r="I140" s="236">
        <f>ROUND(E140*H140,2)</f>
        <v>0</v>
      </c>
      <c r="J140" s="235"/>
      <c r="K140" s="236">
        <f>ROUND(E140*J140,2)</f>
        <v>0</v>
      </c>
      <c r="L140" s="236">
        <v>21</v>
      </c>
      <c r="M140" s="236">
        <f>G140*(1+L140/100)</f>
        <v>0</v>
      </c>
      <c r="N140" s="236">
        <v>0</v>
      </c>
      <c r="O140" s="236">
        <f>ROUND(E140*N140,2)</f>
        <v>0</v>
      </c>
      <c r="P140" s="236">
        <v>0</v>
      </c>
      <c r="Q140" s="236">
        <f>ROUND(E140*P140,2)</f>
        <v>0</v>
      </c>
      <c r="R140" s="236" t="s">
        <v>313</v>
      </c>
      <c r="S140" s="236" t="s">
        <v>128</v>
      </c>
      <c r="T140" s="237" t="s">
        <v>128</v>
      </c>
      <c r="U140" s="221">
        <v>0.49</v>
      </c>
      <c r="V140" s="221">
        <f>ROUND(E140*U140,2)</f>
        <v>8.2200000000000006</v>
      </c>
      <c r="W140" s="221"/>
      <c r="X140" s="221" t="s">
        <v>314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315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6" t="s">
        <v>318</v>
      </c>
      <c r="D141" s="247"/>
      <c r="E141" s="247"/>
      <c r="F141" s="247"/>
      <c r="G141" s="247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132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38">
        <v>75</v>
      </c>
      <c r="B142" s="239" t="s">
        <v>319</v>
      </c>
      <c r="C142" s="251" t="s">
        <v>320</v>
      </c>
      <c r="D142" s="240" t="s">
        <v>147</v>
      </c>
      <c r="E142" s="241">
        <v>50.313450000000003</v>
      </c>
      <c r="F142" s="242"/>
      <c r="G142" s="243">
        <f>ROUND(E142*F142,2)</f>
        <v>0</v>
      </c>
      <c r="H142" s="242"/>
      <c r="I142" s="243">
        <f>ROUND(E142*H142,2)</f>
        <v>0</v>
      </c>
      <c r="J142" s="242"/>
      <c r="K142" s="243">
        <f>ROUND(E142*J142,2)</f>
        <v>0</v>
      </c>
      <c r="L142" s="243">
        <v>21</v>
      </c>
      <c r="M142" s="243">
        <f>G142*(1+L142/100)</f>
        <v>0</v>
      </c>
      <c r="N142" s="243">
        <v>0</v>
      </c>
      <c r="O142" s="243">
        <f>ROUND(E142*N142,2)</f>
        <v>0</v>
      </c>
      <c r="P142" s="243">
        <v>0</v>
      </c>
      <c r="Q142" s="243">
        <f>ROUND(E142*P142,2)</f>
        <v>0</v>
      </c>
      <c r="R142" s="243" t="s">
        <v>313</v>
      </c>
      <c r="S142" s="243" t="s">
        <v>128</v>
      </c>
      <c r="T142" s="244" t="s">
        <v>128</v>
      </c>
      <c r="U142" s="221">
        <v>0</v>
      </c>
      <c r="V142" s="221">
        <f>ROUND(E142*U142,2)</f>
        <v>0</v>
      </c>
      <c r="W142" s="221"/>
      <c r="X142" s="221" t="s">
        <v>314</v>
      </c>
      <c r="Y142" s="212"/>
      <c r="Z142" s="212"/>
      <c r="AA142" s="212"/>
      <c r="AB142" s="212"/>
      <c r="AC142" s="212"/>
      <c r="AD142" s="212"/>
      <c r="AE142" s="212"/>
      <c r="AF142" s="212"/>
      <c r="AG142" s="212" t="s">
        <v>315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38">
        <v>76</v>
      </c>
      <c r="B143" s="239" t="s">
        <v>321</v>
      </c>
      <c r="C143" s="251" t="s">
        <v>322</v>
      </c>
      <c r="D143" s="240" t="s">
        <v>147</v>
      </c>
      <c r="E143" s="241">
        <v>16.771149999999999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21</v>
      </c>
      <c r="M143" s="243">
        <f>G143*(1+L143/100)</f>
        <v>0</v>
      </c>
      <c r="N143" s="243">
        <v>0</v>
      </c>
      <c r="O143" s="243">
        <f>ROUND(E143*N143,2)</f>
        <v>0</v>
      </c>
      <c r="P143" s="243">
        <v>0</v>
      </c>
      <c r="Q143" s="243">
        <f>ROUND(E143*P143,2)</f>
        <v>0</v>
      </c>
      <c r="R143" s="243" t="s">
        <v>313</v>
      </c>
      <c r="S143" s="243" t="s">
        <v>128</v>
      </c>
      <c r="T143" s="244" t="s">
        <v>128</v>
      </c>
      <c r="U143" s="221">
        <v>0.94199999999999995</v>
      </c>
      <c r="V143" s="221">
        <f>ROUND(E143*U143,2)</f>
        <v>15.8</v>
      </c>
      <c r="W143" s="221"/>
      <c r="X143" s="221" t="s">
        <v>314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315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38">
        <v>77</v>
      </c>
      <c r="B144" s="239" t="s">
        <v>323</v>
      </c>
      <c r="C144" s="251" t="s">
        <v>324</v>
      </c>
      <c r="D144" s="240" t="s">
        <v>147</v>
      </c>
      <c r="E144" s="241">
        <v>67.084599999999995</v>
      </c>
      <c r="F144" s="242"/>
      <c r="G144" s="243">
        <f>ROUND(E144*F144,2)</f>
        <v>0</v>
      </c>
      <c r="H144" s="242"/>
      <c r="I144" s="243">
        <f>ROUND(E144*H144,2)</f>
        <v>0</v>
      </c>
      <c r="J144" s="242"/>
      <c r="K144" s="243">
        <f>ROUND(E144*J144,2)</f>
        <v>0</v>
      </c>
      <c r="L144" s="243">
        <v>21</v>
      </c>
      <c r="M144" s="243">
        <f>G144*(1+L144/100)</f>
        <v>0</v>
      </c>
      <c r="N144" s="243">
        <v>0</v>
      </c>
      <c r="O144" s="243">
        <f>ROUND(E144*N144,2)</f>
        <v>0</v>
      </c>
      <c r="P144" s="243">
        <v>0</v>
      </c>
      <c r="Q144" s="243">
        <f>ROUND(E144*P144,2)</f>
        <v>0</v>
      </c>
      <c r="R144" s="243" t="s">
        <v>313</v>
      </c>
      <c r="S144" s="243" t="s">
        <v>128</v>
      </c>
      <c r="T144" s="244" t="s">
        <v>128</v>
      </c>
      <c r="U144" s="221">
        <v>0.105</v>
      </c>
      <c r="V144" s="221">
        <f>ROUND(E144*U144,2)</f>
        <v>7.04</v>
      </c>
      <c r="W144" s="221"/>
      <c r="X144" s="221" t="s">
        <v>314</v>
      </c>
      <c r="Y144" s="212"/>
      <c r="Z144" s="212"/>
      <c r="AA144" s="212"/>
      <c r="AB144" s="212"/>
      <c r="AC144" s="212"/>
      <c r="AD144" s="212"/>
      <c r="AE144" s="212"/>
      <c r="AF144" s="212"/>
      <c r="AG144" s="212" t="s">
        <v>315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38">
        <v>78</v>
      </c>
      <c r="B145" s="239" t="s">
        <v>325</v>
      </c>
      <c r="C145" s="251" t="s">
        <v>326</v>
      </c>
      <c r="D145" s="240" t="s">
        <v>147</v>
      </c>
      <c r="E145" s="241">
        <v>0.83855999999999997</v>
      </c>
      <c r="F145" s="242"/>
      <c r="G145" s="243">
        <f>ROUND(E145*F145,2)</f>
        <v>0</v>
      </c>
      <c r="H145" s="242"/>
      <c r="I145" s="243">
        <f>ROUND(E145*H145,2)</f>
        <v>0</v>
      </c>
      <c r="J145" s="242"/>
      <c r="K145" s="243">
        <f>ROUND(E145*J145,2)</f>
        <v>0</v>
      </c>
      <c r="L145" s="243">
        <v>21</v>
      </c>
      <c r="M145" s="243">
        <f>G145*(1+L145/100)</f>
        <v>0</v>
      </c>
      <c r="N145" s="243">
        <v>0</v>
      </c>
      <c r="O145" s="243">
        <f>ROUND(E145*N145,2)</f>
        <v>0</v>
      </c>
      <c r="P145" s="243">
        <v>0</v>
      </c>
      <c r="Q145" s="243">
        <f>ROUND(E145*P145,2)</f>
        <v>0</v>
      </c>
      <c r="R145" s="243" t="s">
        <v>313</v>
      </c>
      <c r="S145" s="243" t="s">
        <v>128</v>
      </c>
      <c r="T145" s="244" t="s">
        <v>128</v>
      </c>
      <c r="U145" s="221">
        <v>0</v>
      </c>
      <c r="V145" s="221">
        <f>ROUND(E145*U145,2)</f>
        <v>0</v>
      </c>
      <c r="W145" s="221"/>
      <c r="X145" s="221" t="s">
        <v>314</v>
      </c>
      <c r="Y145" s="212"/>
      <c r="Z145" s="212"/>
      <c r="AA145" s="212"/>
      <c r="AB145" s="212"/>
      <c r="AC145" s="212"/>
      <c r="AD145" s="212"/>
      <c r="AE145" s="212"/>
      <c r="AF145" s="212"/>
      <c r="AG145" s="212" t="s">
        <v>315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38">
        <v>79</v>
      </c>
      <c r="B146" s="239" t="s">
        <v>327</v>
      </c>
      <c r="C146" s="251" t="s">
        <v>328</v>
      </c>
      <c r="D146" s="240" t="s">
        <v>147</v>
      </c>
      <c r="E146" s="241">
        <v>0.83855999999999997</v>
      </c>
      <c r="F146" s="242"/>
      <c r="G146" s="243">
        <f>ROUND(E146*F146,2)</f>
        <v>0</v>
      </c>
      <c r="H146" s="242"/>
      <c r="I146" s="243">
        <f>ROUND(E146*H146,2)</f>
        <v>0</v>
      </c>
      <c r="J146" s="242"/>
      <c r="K146" s="243">
        <f>ROUND(E146*J146,2)</f>
        <v>0</v>
      </c>
      <c r="L146" s="243">
        <v>21</v>
      </c>
      <c r="M146" s="243">
        <f>G146*(1+L146/100)</f>
        <v>0</v>
      </c>
      <c r="N146" s="243">
        <v>0</v>
      </c>
      <c r="O146" s="243">
        <f>ROUND(E146*N146,2)</f>
        <v>0</v>
      </c>
      <c r="P146" s="243">
        <v>0</v>
      </c>
      <c r="Q146" s="243">
        <f>ROUND(E146*P146,2)</f>
        <v>0</v>
      </c>
      <c r="R146" s="243" t="s">
        <v>313</v>
      </c>
      <c r="S146" s="243" t="s">
        <v>128</v>
      </c>
      <c r="T146" s="244" t="s">
        <v>128</v>
      </c>
      <c r="U146" s="221">
        <v>0</v>
      </c>
      <c r="V146" s="221">
        <f>ROUND(E146*U146,2)</f>
        <v>0</v>
      </c>
      <c r="W146" s="221"/>
      <c r="X146" s="221" t="s">
        <v>314</v>
      </c>
      <c r="Y146" s="212"/>
      <c r="Z146" s="212"/>
      <c r="AA146" s="212"/>
      <c r="AB146" s="212"/>
      <c r="AC146" s="212"/>
      <c r="AD146" s="212"/>
      <c r="AE146" s="212"/>
      <c r="AF146" s="212"/>
      <c r="AG146" s="212" t="s">
        <v>315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38">
        <v>80</v>
      </c>
      <c r="B147" s="239" t="s">
        <v>329</v>
      </c>
      <c r="C147" s="251" t="s">
        <v>330</v>
      </c>
      <c r="D147" s="240" t="s">
        <v>147</v>
      </c>
      <c r="E147" s="241">
        <v>4.1927899999999996</v>
      </c>
      <c r="F147" s="242"/>
      <c r="G147" s="243">
        <f>ROUND(E147*F147,2)</f>
        <v>0</v>
      </c>
      <c r="H147" s="242"/>
      <c r="I147" s="243">
        <f>ROUND(E147*H147,2)</f>
        <v>0</v>
      </c>
      <c r="J147" s="242"/>
      <c r="K147" s="243">
        <f>ROUND(E147*J147,2)</f>
        <v>0</v>
      </c>
      <c r="L147" s="243">
        <v>21</v>
      </c>
      <c r="M147" s="243">
        <f>G147*(1+L147/100)</f>
        <v>0</v>
      </c>
      <c r="N147" s="243">
        <v>0</v>
      </c>
      <c r="O147" s="243">
        <f>ROUND(E147*N147,2)</f>
        <v>0</v>
      </c>
      <c r="P147" s="243">
        <v>0</v>
      </c>
      <c r="Q147" s="243">
        <f>ROUND(E147*P147,2)</f>
        <v>0</v>
      </c>
      <c r="R147" s="243" t="s">
        <v>313</v>
      </c>
      <c r="S147" s="243" t="s">
        <v>128</v>
      </c>
      <c r="T147" s="244" t="s">
        <v>128</v>
      </c>
      <c r="U147" s="221">
        <v>0</v>
      </c>
      <c r="V147" s="221">
        <f>ROUND(E147*U147,2)</f>
        <v>0</v>
      </c>
      <c r="W147" s="221"/>
      <c r="X147" s="221" t="s">
        <v>314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315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38">
        <v>81</v>
      </c>
      <c r="B148" s="239" t="s">
        <v>331</v>
      </c>
      <c r="C148" s="251" t="s">
        <v>332</v>
      </c>
      <c r="D148" s="240" t="s">
        <v>147</v>
      </c>
      <c r="E148" s="241">
        <v>10.901249999999999</v>
      </c>
      <c r="F148" s="242"/>
      <c r="G148" s="243">
        <f>ROUND(E148*F148,2)</f>
        <v>0</v>
      </c>
      <c r="H148" s="242"/>
      <c r="I148" s="243">
        <f>ROUND(E148*H148,2)</f>
        <v>0</v>
      </c>
      <c r="J148" s="242"/>
      <c r="K148" s="243">
        <f>ROUND(E148*J148,2)</f>
        <v>0</v>
      </c>
      <c r="L148" s="243">
        <v>21</v>
      </c>
      <c r="M148" s="243">
        <f>G148*(1+L148/100)</f>
        <v>0</v>
      </c>
      <c r="N148" s="243">
        <v>0</v>
      </c>
      <c r="O148" s="243">
        <f>ROUND(E148*N148,2)</f>
        <v>0</v>
      </c>
      <c r="P148" s="243">
        <v>0</v>
      </c>
      <c r="Q148" s="243">
        <f>ROUND(E148*P148,2)</f>
        <v>0</v>
      </c>
      <c r="R148" s="243" t="s">
        <v>313</v>
      </c>
      <c r="S148" s="243" t="s">
        <v>128</v>
      </c>
      <c r="T148" s="244" t="s">
        <v>128</v>
      </c>
      <c r="U148" s="221">
        <v>0</v>
      </c>
      <c r="V148" s="221">
        <f>ROUND(E148*U148,2)</f>
        <v>0</v>
      </c>
      <c r="W148" s="221"/>
      <c r="X148" s="221" t="s">
        <v>314</v>
      </c>
      <c r="Y148" s="212"/>
      <c r="Z148" s="212"/>
      <c r="AA148" s="212"/>
      <c r="AB148" s="212"/>
      <c r="AC148" s="212"/>
      <c r="AD148" s="212"/>
      <c r="AE148" s="212"/>
      <c r="AF148" s="212"/>
      <c r="AG148" s="212" t="s">
        <v>315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x14ac:dyDescent="0.2">
      <c r="A149" s="225" t="s">
        <v>109</v>
      </c>
      <c r="B149" s="226" t="s">
        <v>81</v>
      </c>
      <c r="C149" s="250" t="s">
        <v>27</v>
      </c>
      <c r="D149" s="227"/>
      <c r="E149" s="228"/>
      <c r="F149" s="229"/>
      <c r="G149" s="229">
        <f>SUMIF(AG150:AG159,"&lt;&gt;NOR",G150:G159)</f>
        <v>0</v>
      </c>
      <c r="H149" s="229"/>
      <c r="I149" s="229">
        <f>SUM(I150:I159)</f>
        <v>0</v>
      </c>
      <c r="J149" s="229"/>
      <c r="K149" s="229">
        <f>SUM(K150:K159)</f>
        <v>0</v>
      </c>
      <c r="L149" s="229"/>
      <c r="M149" s="229">
        <f>SUM(M150:M159)</f>
        <v>0</v>
      </c>
      <c r="N149" s="229"/>
      <c r="O149" s="229">
        <f>SUM(O150:O159)</f>
        <v>0</v>
      </c>
      <c r="P149" s="229"/>
      <c r="Q149" s="229">
        <f>SUM(Q150:Q159)</f>
        <v>0</v>
      </c>
      <c r="R149" s="229"/>
      <c r="S149" s="229"/>
      <c r="T149" s="230"/>
      <c r="U149" s="224"/>
      <c r="V149" s="224">
        <f>SUM(V150:V159)</f>
        <v>0</v>
      </c>
      <c r="W149" s="224"/>
      <c r="X149" s="224"/>
      <c r="AG149" t="s">
        <v>110</v>
      </c>
    </row>
    <row r="150" spans="1:60" outlineLevel="1" x14ac:dyDescent="0.2">
      <c r="A150" s="231">
        <v>82</v>
      </c>
      <c r="B150" s="232" t="s">
        <v>333</v>
      </c>
      <c r="C150" s="252" t="s">
        <v>334</v>
      </c>
      <c r="D150" s="233" t="s">
        <v>335</v>
      </c>
      <c r="E150" s="234">
        <v>4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6">
        <v>0</v>
      </c>
      <c r="O150" s="236">
        <f>ROUND(E150*N150,2)</f>
        <v>0</v>
      </c>
      <c r="P150" s="236">
        <v>0</v>
      </c>
      <c r="Q150" s="236">
        <f>ROUND(E150*P150,2)</f>
        <v>0</v>
      </c>
      <c r="R150" s="236"/>
      <c r="S150" s="236" t="s">
        <v>114</v>
      </c>
      <c r="T150" s="237" t="s">
        <v>115</v>
      </c>
      <c r="U150" s="221">
        <v>0</v>
      </c>
      <c r="V150" s="221">
        <f>ROUND(E150*U150,2)</f>
        <v>0</v>
      </c>
      <c r="W150" s="221"/>
      <c r="X150" s="221" t="s">
        <v>116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117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56" t="s">
        <v>336</v>
      </c>
      <c r="D151" s="247"/>
      <c r="E151" s="247"/>
      <c r="F151" s="247"/>
      <c r="G151" s="247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132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38">
        <v>83</v>
      </c>
      <c r="B152" s="239" t="s">
        <v>337</v>
      </c>
      <c r="C152" s="251" t="s">
        <v>338</v>
      </c>
      <c r="D152" s="240" t="s">
        <v>339</v>
      </c>
      <c r="E152" s="241">
        <v>1</v>
      </c>
      <c r="F152" s="242"/>
      <c r="G152" s="243">
        <f>ROUND(E152*F152,2)</f>
        <v>0</v>
      </c>
      <c r="H152" s="242"/>
      <c r="I152" s="243">
        <f>ROUND(E152*H152,2)</f>
        <v>0</v>
      </c>
      <c r="J152" s="242"/>
      <c r="K152" s="243">
        <f>ROUND(E152*J152,2)</f>
        <v>0</v>
      </c>
      <c r="L152" s="243">
        <v>21</v>
      </c>
      <c r="M152" s="243">
        <f>G152*(1+L152/100)</f>
        <v>0</v>
      </c>
      <c r="N152" s="243">
        <v>0</v>
      </c>
      <c r="O152" s="243">
        <f>ROUND(E152*N152,2)</f>
        <v>0</v>
      </c>
      <c r="P152" s="243">
        <v>0</v>
      </c>
      <c r="Q152" s="243">
        <f>ROUND(E152*P152,2)</f>
        <v>0</v>
      </c>
      <c r="R152" s="243"/>
      <c r="S152" s="243" t="s">
        <v>114</v>
      </c>
      <c r="T152" s="244" t="s">
        <v>215</v>
      </c>
      <c r="U152" s="221">
        <v>0</v>
      </c>
      <c r="V152" s="221">
        <f>ROUND(E152*U152,2)</f>
        <v>0</v>
      </c>
      <c r="W152" s="221"/>
      <c r="X152" s="221" t="s">
        <v>116</v>
      </c>
      <c r="Y152" s="212"/>
      <c r="Z152" s="212"/>
      <c r="AA152" s="212"/>
      <c r="AB152" s="212"/>
      <c r="AC152" s="212"/>
      <c r="AD152" s="212"/>
      <c r="AE152" s="212"/>
      <c r="AF152" s="212"/>
      <c r="AG152" s="212" t="s">
        <v>117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8">
        <v>84</v>
      </c>
      <c r="B153" s="239" t="s">
        <v>340</v>
      </c>
      <c r="C153" s="251" t="s">
        <v>341</v>
      </c>
      <c r="D153" s="240" t="s">
        <v>339</v>
      </c>
      <c r="E153" s="241">
        <v>1</v>
      </c>
      <c r="F153" s="242"/>
      <c r="G153" s="243">
        <f>ROUND(E153*F153,2)</f>
        <v>0</v>
      </c>
      <c r="H153" s="242"/>
      <c r="I153" s="243">
        <f>ROUND(E153*H153,2)</f>
        <v>0</v>
      </c>
      <c r="J153" s="242"/>
      <c r="K153" s="243">
        <f>ROUND(E153*J153,2)</f>
        <v>0</v>
      </c>
      <c r="L153" s="243">
        <v>21</v>
      </c>
      <c r="M153" s="243">
        <f>G153*(1+L153/100)</f>
        <v>0</v>
      </c>
      <c r="N153" s="243">
        <v>0</v>
      </c>
      <c r="O153" s="243">
        <f>ROUND(E153*N153,2)</f>
        <v>0</v>
      </c>
      <c r="P153" s="243">
        <v>0</v>
      </c>
      <c r="Q153" s="243">
        <f>ROUND(E153*P153,2)</f>
        <v>0</v>
      </c>
      <c r="R153" s="243"/>
      <c r="S153" s="243" t="s">
        <v>114</v>
      </c>
      <c r="T153" s="244" t="s">
        <v>115</v>
      </c>
      <c r="U153" s="221">
        <v>0</v>
      </c>
      <c r="V153" s="221">
        <f>ROUND(E153*U153,2)</f>
        <v>0</v>
      </c>
      <c r="W153" s="221"/>
      <c r="X153" s="221" t="s">
        <v>116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117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38">
        <v>85</v>
      </c>
      <c r="B154" s="239" t="s">
        <v>342</v>
      </c>
      <c r="C154" s="251" t="s">
        <v>343</v>
      </c>
      <c r="D154" s="240" t="s">
        <v>339</v>
      </c>
      <c r="E154" s="241">
        <v>1</v>
      </c>
      <c r="F154" s="242"/>
      <c r="G154" s="243">
        <f>ROUND(E154*F154,2)</f>
        <v>0</v>
      </c>
      <c r="H154" s="242"/>
      <c r="I154" s="243">
        <f>ROUND(E154*H154,2)</f>
        <v>0</v>
      </c>
      <c r="J154" s="242"/>
      <c r="K154" s="243">
        <f>ROUND(E154*J154,2)</f>
        <v>0</v>
      </c>
      <c r="L154" s="243">
        <v>21</v>
      </c>
      <c r="M154" s="243">
        <f>G154*(1+L154/100)</f>
        <v>0</v>
      </c>
      <c r="N154" s="243">
        <v>0</v>
      </c>
      <c r="O154" s="243">
        <f>ROUND(E154*N154,2)</f>
        <v>0</v>
      </c>
      <c r="P154" s="243">
        <v>0</v>
      </c>
      <c r="Q154" s="243">
        <f>ROUND(E154*P154,2)</f>
        <v>0</v>
      </c>
      <c r="R154" s="243"/>
      <c r="S154" s="243" t="s">
        <v>114</v>
      </c>
      <c r="T154" s="244" t="s">
        <v>115</v>
      </c>
      <c r="U154" s="221">
        <v>0</v>
      </c>
      <c r="V154" s="221">
        <f>ROUND(E154*U154,2)</f>
        <v>0</v>
      </c>
      <c r="W154" s="221"/>
      <c r="X154" s="221" t="s">
        <v>116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117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38">
        <v>86</v>
      </c>
      <c r="B155" s="239" t="s">
        <v>344</v>
      </c>
      <c r="C155" s="251" t="s">
        <v>345</v>
      </c>
      <c r="D155" s="240" t="s">
        <v>339</v>
      </c>
      <c r="E155" s="241">
        <v>1</v>
      </c>
      <c r="F155" s="242"/>
      <c r="G155" s="243">
        <f>ROUND(E155*F155,2)</f>
        <v>0</v>
      </c>
      <c r="H155" s="242"/>
      <c r="I155" s="243">
        <f>ROUND(E155*H155,2)</f>
        <v>0</v>
      </c>
      <c r="J155" s="242"/>
      <c r="K155" s="243">
        <f>ROUND(E155*J155,2)</f>
        <v>0</v>
      </c>
      <c r="L155" s="243">
        <v>21</v>
      </c>
      <c r="M155" s="243">
        <f>G155*(1+L155/100)</f>
        <v>0</v>
      </c>
      <c r="N155" s="243">
        <v>0</v>
      </c>
      <c r="O155" s="243">
        <f>ROUND(E155*N155,2)</f>
        <v>0</v>
      </c>
      <c r="P155" s="243">
        <v>0</v>
      </c>
      <c r="Q155" s="243">
        <f>ROUND(E155*P155,2)</f>
        <v>0</v>
      </c>
      <c r="R155" s="243"/>
      <c r="S155" s="243" t="s">
        <v>114</v>
      </c>
      <c r="T155" s="244" t="s">
        <v>115</v>
      </c>
      <c r="U155" s="221">
        <v>0</v>
      </c>
      <c r="V155" s="221">
        <f>ROUND(E155*U155,2)</f>
        <v>0</v>
      </c>
      <c r="W155" s="221"/>
      <c r="X155" s="221" t="s">
        <v>116</v>
      </c>
      <c r="Y155" s="212"/>
      <c r="Z155" s="212"/>
      <c r="AA155" s="212"/>
      <c r="AB155" s="212"/>
      <c r="AC155" s="212"/>
      <c r="AD155" s="212"/>
      <c r="AE155" s="212"/>
      <c r="AF155" s="212"/>
      <c r="AG155" s="212" t="s">
        <v>117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38">
        <v>87</v>
      </c>
      <c r="B156" s="239" t="s">
        <v>346</v>
      </c>
      <c r="C156" s="251" t="s">
        <v>347</v>
      </c>
      <c r="D156" s="240" t="s">
        <v>339</v>
      </c>
      <c r="E156" s="241">
        <v>1</v>
      </c>
      <c r="F156" s="242"/>
      <c r="G156" s="243">
        <f>ROUND(E156*F156,2)</f>
        <v>0</v>
      </c>
      <c r="H156" s="242"/>
      <c r="I156" s="243">
        <f>ROUND(E156*H156,2)</f>
        <v>0</v>
      </c>
      <c r="J156" s="242"/>
      <c r="K156" s="243">
        <f>ROUND(E156*J156,2)</f>
        <v>0</v>
      </c>
      <c r="L156" s="243">
        <v>21</v>
      </c>
      <c r="M156" s="243">
        <f>G156*(1+L156/100)</f>
        <v>0</v>
      </c>
      <c r="N156" s="243">
        <v>0</v>
      </c>
      <c r="O156" s="243">
        <f>ROUND(E156*N156,2)</f>
        <v>0</v>
      </c>
      <c r="P156" s="243">
        <v>0</v>
      </c>
      <c r="Q156" s="243">
        <f>ROUND(E156*P156,2)</f>
        <v>0</v>
      </c>
      <c r="R156" s="243"/>
      <c r="S156" s="243" t="s">
        <v>114</v>
      </c>
      <c r="T156" s="244" t="s">
        <v>115</v>
      </c>
      <c r="U156" s="221">
        <v>0</v>
      </c>
      <c r="V156" s="221">
        <f>ROUND(E156*U156,2)</f>
        <v>0</v>
      </c>
      <c r="W156" s="221"/>
      <c r="X156" s="221" t="s">
        <v>116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117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 x14ac:dyDescent="0.2">
      <c r="A157" s="238">
        <v>88</v>
      </c>
      <c r="B157" s="239" t="s">
        <v>348</v>
      </c>
      <c r="C157" s="251" t="s">
        <v>349</v>
      </c>
      <c r="D157" s="240" t="s">
        <v>339</v>
      </c>
      <c r="E157" s="241">
        <v>1</v>
      </c>
      <c r="F157" s="242"/>
      <c r="G157" s="243">
        <f>ROUND(E157*F157,2)</f>
        <v>0</v>
      </c>
      <c r="H157" s="242"/>
      <c r="I157" s="243">
        <f>ROUND(E157*H157,2)</f>
        <v>0</v>
      </c>
      <c r="J157" s="242"/>
      <c r="K157" s="243">
        <f>ROUND(E157*J157,2)</f>
        <v>0</v>
      </c>
      <c r="L157" s="243">
        <v>21</v>
      </c>
      <c r="M157" s="243">
        <f>G157*(1+L157/100)</f>
        <v>0</v>
      </c>
      <c r="N157" s="243">
        <v>0</v>
      </c>
      <c r="O157" s="243">
        <f>ROUND(E157*N157,2)</f>
        <v>0</v>
      </c>
      <c r="P157" s="243">
        <v>0</v>
      </c>
      <c r="Q157" s="243">
        <f>ROUND(E157*P157,2)</f>
        <v>0</v>
      </c>
      <c r="R157" s="243"/>
      <c r="S157" s="243" t="s">
        <v>114</v>
      </c>
      <c r="T157" s="244" t="s">
        <v>215</v>
      </c>
      <c r="U157" s="221">
        <v>0</v>
      </c>
      <c r="V157" s="221">
        <f>ROUND(E157*U157,2)</f>
        <v>0</v>
      </c>
      <c r="W157" s="221"/>
      <c r="X157" s="221" t="s">
        <v>116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117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2.5" outlineLevel="1" x14ac:dyDescent="0.2">
      <c r="A158" s="238">
        <v>89</v>
      </c>
      <c r="B158" s="239" t="s">
        <v>350</v>
      </c>
      <c r="C158" s="251" t="s">
        <v>351</v>
      </c>
      <c r="D158" s="240" t="s">
        <v>339</v>
      </c>
      <c r="E158" s="241">
        <v>1</v>
      </c>
      <c r="F158" s="242"/>
      <c r="G158" s="243">
        <f>ROUND(E158*F158,2)</f>
        <v>0</v>
      </c>
      <c r="H158" s="242"/>
      <c r="I158" s="243">
        <f>ROUND(E158*H158,2)</f>
        <v>0</v>
      </c>
      <c r="J158" s="242"/>
      <c r="K158" s="243">
        <f>ROUND(E158*J158,2)</f>
        <v>0</v>
      </c>
      <c r="L158" s="243">
        <v>21</v>
      </c>
      <c r="M158" s="243">
        <f>G158*(1+L158/100)</f>
        <v>0</v>
      </c>
      <c r="N158" s="243">
        <v>0</v>
      </c>
      <c r="O158" s="243">
        <f>ROUND(E158*N158,2)</f>
        <v>0</v>
      </c>
      <c r="P158" s="243">
        <v>0</v>
      </c>
      <c r="Q158" s="243">
        <f>ROUND(E158*P158,2)</f>
        <v>0</v>
      </c>
      <c r="R158" s="243"/>
      <c r="S158" s="243" t="s">
        <v>114</v>
      </c>
      <c r="T158" s="244" t="s">
        <v>215</v>
      </c>
      <c r="U158" s="221">
        <v>0</v>
      </c>
      <c r="V158" s="221">
        <f>ROUND(E158*U158,2)</f>
        <v>0</v>
      </c>
      <c r="W158" s="221"/>
      <c r="X158" s="221" t="s">
        <v>116</v>
      </c>
      <c r="Y158" s="212"/>
      <c r="Z158" s="212"/>
      <c r="AA158" s="212"/>
      <c r="AB158" s="212"/>
      <c r="AC158" s="212"/>
      <c r="AD158" s="212"/>
      <c r="AE158" s="212"/>
      <c r="AF158" s="212"/>
      <c r="AG158" s="212" t="s">
        <v>117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31">
        <v>90</v>
      </c>
      <c r="B159" s="232" t="s">
        <v>352</v>
      </c>
      <c r="C159" s="252" t="s">
        <v>353</v>
      </c>
      <c r="D159" s="233" t="s">
        <v>113</v>
      </c>
      <c r="E159" s="234">
        <v>1</v>
      </c>
      <c r="F159" s="235"/>
      <c r="G159" s="236">
        <f>ROUND(E159*F159,2)</f>
        <v>0</v>
      </c>
      <c r="H159" s="235"/>
      <c r="I159" s="236">
        <f>ROUND(E159*H159,2)</f>
        <v>0</v>
      </c>
      <c r="J159" s="235"/>
      <c r="K159" s="236">
        <f>ROUND(E159*J159,2)</f>
        <v>0</v>
      </c>
      <c r="L159" s="236">
        <v>21</v>
      </c>
      <c r="M159" s="236">
        <f>G159*(1+L159/100)</f>
        <v>0</v>
      </c>
      <c r="N159" s="236">
        <v>0</v>
      </c>
      <c r="O159" s="236">
        <f>ROUND(E159*N159,2)</f>
        <v>0</v>
      </c>
      <c r="P159" s="236">
        <v>0</v>
      </c>
      <c r="Q159" s="236">
        <f>ROUND(E159*P159,2)</f>
        <v>0</v>
      </c>
      <c r="R159" s="236"/>
      <c r="S159" s="236" t="s">
        <v>114</v>
      </c>
      <c r="T159" s="237" t="s">
        <v>115</v>
      </c>
      <c r="U159" s="221">
        <v>0</v>
      </c>
      <c r="V159" s="221">
        <f>ROUND(E159*U159,2)</f>
        <v>0</v>
      </c>
      <c r="W159" s="221"/>
      <c r="X159" s="221" t="s">
        <v>354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355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x14ac:dyDescent="0.2">
      <c r="A160" s="3"/>
      <c r="B160" s="4"/>
      <c r="C160" s="257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AE160">
        <v>15</v>
      </c>
      <c r="AF160">
        <v>21</v>
      </c>
      <c r="AG160" t="s">
        <v>96</v>
      </c>
    </row>
    <row r="161" spans="1:33" x14ac:dyDescent="0.2">
      <c r="A161" s="215"/>
      <c r="B161" s="216" t="s">
        <v>29</v>
      </c>
      <c r="C161" s="258"/>
      <c r="D161" s="217"/>
      <c r="E161" s="218"/>
      <c r="F161" s="218"/>
      <c r="G161" s="249">
        <f>G8+G10+G13+G24+G27+G29+G31+G84+G113+G129+G135+G138+G149</f>
        <v>0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AE161">
        <f>SUMIF(L7:L159,AE160,G7:G159)</f>
        <v>0</v>
      </c>
      <c r="AF161">
        <f>SUMIF(L7:L159,AF160,G7:G159)</f>
        <v>0</v>
      </c>
      <c r="AG161" t="s">
        <v>356</v>
      </c>
    </row>
    <row r="162" spans="1:33" x14ac:dyDescent="0.2">
      <c r="C162" s="259"/>
      <c r="D162" s="10"/>
      <c r="AG162" t="s">
        <v>357</v>
      </c>
    </row>
    <row r="163" spans="1:33" x14ac:dyDescent="0.2">
      <c r="D163" s="10"/>
    </row>
    <row r="164" spans="1:33" x14ac:dyDescent="0.2">
      <c r="D164" s="10"/>
    </row>
    <row r="165" spans="1:33" x14ac:dyDescent="0.2">
      <c r="D165" s="10"/>
    </row>
    <row r="166" spans="1:33" x14ac:dyDescent="0.2">
      <c r="D166" s="10"/>
    </row>
    <row r="167" spans="1:33" x14ac:dyDescent="0.2">
      <c r="D167" s="10"/>
    </row>
    <row r="168" spans="1:33" x14ac:dyDescent="0.2">
      <c r="D168" s="10"/>
    </row>
    <row r="169" spans="1:33" x14ac:dyDescent="0.2">
      <c r="D169" s="10"/>
    </row>
    <row r="170" spans="1:33" x14ac:dyDescent="0.2">
      <c r="D170" s="10"/>
    </row>
    <row r="171" spans="1:33" x14ac:dyDescent="0.2">
      <c r="D171" s="10"/>
    </row>
    <row r="172" spans="1:33" x14ac:dyDescent="0.2">
      <c r="D172" s="10"/>
    </row>
    <row r="173" spans="1:33" x14ac:dyDescent="0.2">
      <c r="D173" s="10"/>
    </row>
    <row r="174" spans="1:33" x14ac:dyDescent="0.2">
      <c r="D174" s="10"/>
    </row>
    <row r="175" spans="1:33" x14ac:dyDescent="0.2">
      <c r="D175" s="10"/>
    </row>
    <row r="176" spans="1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XsTFw7FegZt6pRvzypwCADKYEkm10ZlUpxsOtrctGDjAL6Ila0HVUQ9HMsal4+tNwYrt0phzWJzOeVzFg/BRw==" saltValue="qk3Lu/cDLumRD7/cM2TxVw==" spinCount="100000" sheet="1"/>
  <mergeCells count="24">
    <mergeCell ref="C122:G122"/>
    <mergeCell ref="C124:G124"/>
    <mergeCell ref="C128:G128"/>
    <mergeCell ref="C134:G134"/>
    <mergeCell ref="C141:G141"/>
    <mergeCell ref="C151:G151"/>
    <mergeCell ref="C93:G93"/>
    <mergeCell ref="C96:G96"/>
    <mergeCell ref="C98:G98"/>
    <mergeCell ref="C112:G112"/>
    <mergeCell ref="C115:G115"/>
    <mergeCell ref="C119:G119"/>
    <mergeCell ref="C18:G18"/>
    <mergeCell ref="C26:G26"/>
    <mergeCell ref="C83:G83"/>
    <mergeCell ref="C86:G86"/>
    <mergeCell ref="C88:G88"/>
    <mergeCell ref="C90:G90"/>
    <mergeCell ref="A1:G1"/>
    <mergeCell ref="C2:G2"/>
    <mergeCell ref="C3:G3"/>
    <mergeCell ref="C4:G4"/>
    <mergeCell ref="C15:G15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2020-06-18T10:41:05Z</dcterms:modified>
</cp:coreProperties>
</file>